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595" windowHeight="13290"/>
  </bookViews>
  <sheets>
    <sheet name="2024年融安县金桔新种度统计表" sheetId="1" r:id="rId1"/>
    <sheet name="2024年融安县水果新种进度统计表" sheetId="2" r:id="rId2"/>
  </sheets>
  <calcPr calcId="125725"/>
</workbook>
</file>

<file path=xl/calcChain.xml><?xml version="1.0" encoding="utf-8"?>
<calcChain xmlns="http://schemas.openxmlformats.org/spreadsheetml/2006/main">
  <c r="L7" i="1"/>
  <c r="L9"/>
  <c r="L10"/>
  <c r="L11"/>
  <c r="L12"/>
  <c r="L13"/>
  <c r="L14"/>
  <c r="L15"/>
  <c r="L16"/>
  <c r="L17"/>
  <c r="L18"/>
  <c r="L19"/>
  <c r="L20"/>
  <c r="L6"/>
  <c r="D20"/>
  <c r="I7"/>
  <c r="I8"/>
  <c r="J8" s="1"/>
  <c r="I9"/>
  <c r="I10"/>
  <c r="J10" s="1"/>
  <c r="I11"/>
  <c r="I12"/>
  <c r="J12" s="1"/>
  <c r="I13"/>
  <c r="I14"/>
  <c r="J14" s="1"/>
  <c r="I15"/>
  <c r="I16"/>
  <c r="J16" s="1"/>
  <c r="I17"/>
  <c r="I18"/>
  <c r="J18" s="1"/>
  <c r="I19"/>
  <c r="I20"/>
  <c r="I6"/>
  <c r="J6" s="1"/>
  <c r="J7"/>
  <c r="J9"/>
  <c r="J11"/>
  <c r="J13"/>
  <c r="J15"/>
  <c r="J17"/>
  <c r="J19"/>
  <c r="H7"/>
  <c r="H8"/>
  <c r="H9"/>
  <c r="H10"/>
  <c r="H11"/>
  <c r="H12"/>
  <c r="H13"/>
  <c r="H14"/>
  <c r="H15"/>
  <c r="H16"/>
  <c r="H17"/>
  <c r="H18"/>
  <c r="H19"/>
  <c r="X6"/>
  <c r="X7"/>
  <c r="X20" s="1"/>
  <c r="T17" i="2"/>
  <c r="S17"/>
  <c r="R17"/>
  <c r="Q17"/>
  <c r="P17"/>
  <c r="O17"/>
  <c r="N17"/>
  <c r="M17"/>
  <c r="L17"/>
  <c r="K17"/>
  <c r="J17"/>
  <c r="I17"/>
  <c r="H17"/>
  <c r="G17"/>
  <c r="E17"/>
  <c r="C17"/>
  <c r="B16"/>
  <c r="U16" s="1"/>
  <c r="B14"/>
  <c r="U14" s="1"/>
  <c r="B12"/>
  <c r="U12" s="1"/>
  <c r="B10"/>
  <c r="U10" s="1"/>
  <c r="B8"/>
  <c r="U8" s="1"/>
  <c r="B6"/>
  <c r="U6" s="1"/>
  <c r="AB20" i="1"/>
  <c r="AA20"/>
  <c r="Z20"/>
  <c r="Y20"/>
  <c r="V20"/>
  <c r="U20"/>
  <c r="T20"/>
  <c r="S20"/>
  <c r="R20"/>
  <c r="Q20"/>
  <c r="P20"/>
  <c r="O20"/>
  <c r="N20"/>
  <c r="M20"/>
  <c r="G20"/>
  <c r="F20"/>
  <c r="E20"/>
  <c r="B20"/>
  <c r="H20" s="1"/>
  <c r="X19"/>
  <c r="X18"/>
  <c r="X17"/>
  <c r="X16"/>
  <c r="X15"/>
  <c r="X14"/>
  <c r="X13"/>
  <c r="X12"/>
  <c r="X11"/>
  <c r="X10"/>
  <c r="X9"/>
  <c r="X8"/>
  <c r="W20"/>
  <c r="H6"/>
  <c r="C6"/>
  <c r="J20" l="1"/>
  <c r="B7" i="2"/>
  <c r="U7" s="1"/>
  <c r="B9"/>
  <c r="U9" s="1"/>
  <c r="B11"/>
  <c r="U11" s="1"/>
  <c r="B13"/>
  <c r="U13" s="1"/>
  <c r="B15"/>
  <c r="U15" s="1"/>
  <c r="B5"/>
  <c r="U5" s="1"/>
  <c r="B17" l="1"/>
  <c r="U17" s="1"/>
  <c r="C20" i="1"/>
</calcChain>
</file>

<file path=xl/sharedStrings.xml><?xml version="1.0" encoding="utf-8"?>
<sst xmlns="http://schemas.openxmlformats.org/spreadsheetml/2006/main" count="95" uniqueCount="73">
  <si>
    <t>乡镇</t>
  </si>
  <si>
    <t>意向种植</t>
  </si>
  <si>
    <t>实际完成数</t>
  </si>
  <si>
    <t>备耕面积</t>
  </si>
  <si>
    <t>排名</t>
  </si>
  <si>
    <t>备注</t>
  </si>
  <si>
    <t>新种面积</t>
  </si>
  <si>
    <t>新建示范点（个）</t>
  </si>
  <si>
    <t>落实面积</t>
  </si>
  <si>
    <t>其中</t>
  </si>
  <si>
    <t>落实比例%</t>
  </si>
  <si>
    <t>完成面积</t>
  </si>
  <si>
    <t>完成任务%</t>
  </si>
  <si>
    <t>其中零散种植</t>
  </si>
  <si>
    <t>其中1-10亩</t>
  </si>
  <si>
    <t>其中10-50亩连片</t>
  </si>
  <si>
    <t>其中50-100亩连片</t>
  </si>
  <si>
    <t>其中100亩以上连片</t>
  </si>
  <si>
    <t>高接换种</t>
  </si>
  <si>
    <t>新建示范点地点及面积</t>
  </si>
  <si>
    <t>备耕面积小计</t>
  </si>
  <si>
    <t>桉树改种</t>
  </si>
  <si>
    <t>黄龙病树改种</t>
  </si>
  <si>
    <t>株数</t>
  </si>
  <si>
    <t>折算面积（60株/亩）</t>
  </si>
  <si>
    <t>长安镇</t>
  </si>
  <si>
    <t>其中：  长安</t>
  </si>
  <si>
    <t>农投</t>
  </si>
  <si>
    <t>板榄镇</t>
  </si>
  <si>
    <t>雅瑶乡</t>
  </si>
  <si>
    <t>大将镇</t>
  </si>
  <si>
    <t>大坡乡</t>
  </si>
  <si>
    <t>浮石镇</t>
  </si>
  <si>
    <t>泗顶镇</t>
  </si>
  <si>
    <t>沙子乡</t>
  </si>
  <si>
    <t>桥板乡</t>
  </si>
  <si>
    <t>东起乡</t>
  </si>
  <si>
    <t>大良镇</t>
  </si>
  <si>
    <t>潭头乡</t>
  </si>
  <si>
    <t>合计</t>
  </si>
  <si>
    <r>
      <rPr>
        <b/>
        <sz val="12"/>
        <rFont val="Times New Roman"/>
        <family val="1"/>
      </rPr>
      <t xml:space="preserve">      </t>
    </r>
    <r>
      <rPr>
        <b/>
        <sz val="12"/>
        <rFont val="宋体"/>
        <family val="3"/>
        <charset val="134"/>
      </rPr>
      <t>品种</t>
    </r>
  </si>
  <si>
    <t>金桔</t>
  </si>
  <si>
    <t>柑</t>
  </si>
  <si>
    <t>橘</t>
  </si>
  <si>
    <t>橙</t>
  </si>
  <si>
    <t>柚类</t>
  </si>
  <si>
    <t>其中：沙田柚</t>
  </si>
  <si>
    <t>蕉类</t>
  </si>
  <si>
    <t>梨</t>
  </si>
  <si>
    <t>枣</t>
  </si>
  <si>
    <t>柿</t>
  </si>
  <si>
    <t>李</t>
  </si>
  <si>
    <t>桃</t>
  </si>
  <si>
    <t>猕猴桃</t>
  </si>
  <si>
    <t>葡萄</t>
  </si>
  <si>
    <t>火龙果</t>
  </si>
  <si>
    <t>百香果</t>
  </si>
  <si>
    <t>其他</t>
  </si>
  <si>
    <r>
      <rPr>
        <b/>
        <sz val="12"/>
        <rFont val="宋体"/>
        <family val="3"/>
        <charset val="134"/>
      </rPr>
      <t>合</t>
    </r>
    <r>
      <rPr>
        <b/>
        <sz val="12"/>
        <rFont val="Times New Roman"/>
        <family val="1"/>
      </rPr>
      <t xml:space="preserve">   </t>
    </r>
    <r>
      <rPr>
        <b/>
        <sz val="12"/>
        <rFont val="宋体"/>
        <family val="3"/>
        <charset val="134"/>
      </rPr>
      <t>计</t>
    </r>
  </si>
  <si>
    <t>填表人：                                     分管领导：</t>
  </si>
  <si>
    <t>填表人：                                     分管领导：</t>
    <phoneticPr fontId="15" type="noConversion"/>
  </si>
  <si>
    <r>
      <t>备注：1、</t>
    </r>
    <r>
      <rPr>
        <b/>
        <sz val="11"/>
        <rFont val="宋体"/>
        <family val="3"/>
        <charset val="134"/>
      </rPr>
      <t>柑：</t>
    </r>
    <r>
      <rPr>
        <sz val="11"/>
        <rFont val="宋体"/>
        <family val="3"/>
        <charset val="134"/>
      </rPr>
      <t>包括沃柑、贡柑、温州柑等；</t>
    </r>
    <r>
      <rPr>
        <b/>
        <sz val="11"/>
        <rFont val="宋体"/>
        <family val="3"/>
        <charset val="134"/>
      </rPr>
      <t>橘：</t>
    </r>
    <r>
      <rPr>
        <sz val="11"/>
        <rFont val="宋体"/>
        <family val="3"/>
        <charset val="134"/>
      </rPr>
      <t>包括蜜桔、沙糖桔、马水桔等；  2、此表“一周一报”，于每周一下午16：00前发送到县水果站，邮箱：rasgb@163.com 。</t>
    </r>
    <phoneticPr fontId="15" type="noConversion"/>
  </si>
  <si>
    <t>种植户数</t>
    <phoneticPr fontId="15" type="noConversion"/>
  </si>
  <si>
    <r>
      <t>2024</t>
    </r>
    <r>
      <rPr>
        <b/>
        <sz val="20"/>
        <rFont val="宋体"/>
        <family val="3"/>
        <charset val="134"/>
      </rPr>
      <t>年融安县金桔新种进度统计表</t>
    </r>
    <phoneticPr fontId="15" type="noConversion"/>
  </si>
  <si>
    <r>
      <t>2024</t>
    </r>
    <r>
      <rPr>
        <b/>
        <sz val="20"/>
        <rFont val="宋体"/>
        <family val="3"/>
        <charset val="134"/>
      </rPr>
      <t>年融安县水果新种进度统计表</t>
    </r>
    <phoneticPr fontId="15" type="noConversion"/>
  </si>
  <si>
    <t>其中：沃柑</t>
    <phoneticPr fontId="15" type="noConversion"/>
  </si>
  <si>
    <t>其中：沙糖桔</t>
    <phoneticPr fontId="15" type="noConversion"/>
  </si>
  <si>
    <r>
      <t>填报单位（盖章）：                              单位：亩                         填报时间： 202</t>
    </r>
    <r>
      <rPr>
        <sz val="12"/>
        <rFont val="宋体"/>
        <family val="3"/>
        <charset val="134"/>
      </rPr>
      <t>4 年    月    日</t>
    </r>
    <phoneticPr fontId="15" type="noConversion"/>
  </si>
  <si>
    <t>任务数</t>
    <phoneticPr fontId="15" type="noConversion"/>
  </si>
  <si>
    <t>填报单位（盖章）：                                         单位：亩、株                     填报时间：2024 年  月   日</t>
    <phoneticPr fontId="15" type="noConversion"/>
  </si>
  <si>
    <t>苗木培优项目供应苗木数</t>
    <phoneticPr fontId="15" type="noConversion"/>
  </si>
  <si>
    <t>完成苗木供应数</t>
    <phoneticPr fontId="15" type="noConversion"/>
  </si>
  <si>
    <t>备注：1、示范点请注明地点和面积；2、按实际完成面积数“完成任务%”排名；3、金桔新种进度上报工作与年度金桔绩效挂钩。4.“一周一报”，即每周四16：00前发送电子版到县水果站邮箱；纸质版需分管领导签字、盖公章，每周五前交到县水果站。邮箱：rasgb@163.com；电话：8116720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</si>
</sst>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);[Red]\(0\)"/>
    <numFmt numFmtId="178" formatCode="0.0_ "/>
  </numFmts>
  <fonts count="19">
    <font>
      <sz val="12"/>
      <name val="宋体"/>
      <charset val="134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Times New Roman"/>
      <family val="1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8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 applyBorder="0">
      <alignment vertical="center"/>
    </xf>
    <xf numFmtId="9" fontId="6" fillId="0" borderId="0" applyBorder="0">
      <alignment vertical="center"/>
      <protection locked="0"/>
    </xf>
    <xf numFmtId="0" fontId="14" fillId="0" borderId="0" applyBorder="0">
      <alignment vertical="center"/>
    </xf>
  </cellStyleXfs>
  <cellXfs count="116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13" xfId="1" applyNumberFormat="1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76" fontId="4" fillId="0" borderId="6" xfId="0" applyNumberFormat="1" applyFont="1" applyBorder="1" applyAlignment="1">
      <alignment horizontal="center" vertical="center"/>
    </xf>
    <xf numFmtId="0" fontId="4" fillId="0" borderId="6" xfId="1" applyNumberFormat="1" applyFont="1" applyBorder="1" applyAlignment="1" applyProtection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15" xfId="1" applyNumberFormat="1" applyFont="1" applyBorder="1" applyAlignment="1" applyProtection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0" fontId="4" fillId="0" borderId="7" xfId="1" applyNumberFormat="1" applyFont="1" applyBorder="1" applyAlignment="1" applyProtection="1">
      <alignment horizontal="center" vertical="center"/>
    </xf>
    <xf numFmtId="177" fontId="8" fillId="0" borderId="17" xfId="0" applyNumberFormat="1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1" applyNumberFormat="1" applyFont="1" applyFill="1" applyBorder="1" applyAlignment="1" applyProtection="1">
      <alignment horizontal="center" vertical="center"/>
    </xf>
    <xf numFmtId="0" fontId="18" fillId="0" borderId="17" xfId="1" applyNumberFormat="1" applyFont="1" applyFill="1" applyBorder="1" applyAlignment="1" applyProtection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4" fillId="0" borderId="17" xfId="1" applyNumberFormat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0" xfId="1" applyNumberFormat="1" applyFont="1" applyBorder="1" applyAlignment="1" applyProtection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0" xfId="0" applyFont="1" applyAlignment="1"/>
    <xf numFmtId="0" fontId="0" fillId="0" borderId="0" xfId="0" applyFo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</cellXfs>
  <cellStyles count="3">
    <cellStyle name="百分比 2" xfId="1"/>
    <cellStyle name="常规" xfId="0" builtinId="0"/>
    <cellStyle name="常规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228600</xdr:rowOff>
    </xdr:to>
    <xdr:sp macro="" textlink="">
      <xdr:nvSpPr>
        <xdr:cNvPr id="2049" name="Line 1"/>
        <xdr:cNvSpPr/>
      </xdr:nvSpPr>
      <xdr:spPr>
        <a:xfrm>
          <a:off x="0" y="866775"/>
          <a:ext cx="619125" cy="47625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3"/>
  <sheetViews>
    <sheetView tabSelected="1" zoomScale="101" zoomScaleNormal="101" workbookViewId="0">
      <selection activeCell="X10" sqref="X10"/>
    </sheetView>
  </sheetViews>
  <sheetFormatPr defaultColWidth="9.125" defaultRowHeight="14.25"/>
  <cols>
    <col min="1" max="1" width="6.875" customWidth="1"/>
    <col min="2" max="2" width="5.5" customWidth="1"/>
    <col min="3" max="3" width="5.375" customWidth="1"/>
    <col min="4" max="4" width="5.875" customWidth="1"/>
    <col min="5" max="5" width="5.375" customWidth="1"/>
    <col min="6" max="6" width="4.5" customWidth="1"/>
    <col min="7" max="7" width="5.375" customWidth="1"/>
    <col min="8" max="8" width="7.125" customWidth="1"/>
    <col min="9" max="9" width="5.625" customWidth="1"/>
    <col min="10" max="10" width="5.875" customWidth="1"/>
    <col min="11" max="11" width="6" customWidth="1"/>
    <col min="12" max="12" width="5.75" customWidth="1"/>
    <col min="13" max="13" width="4" customWidth="1"/>
    <col min="14" max="14" width="5.25" customWidth="1"/>
    <col min="15" max="15" width="6" customWidth="1"/>
    <col min="16" max="16" width="5.375" customWidth="1"/>
    <col min="17" max="17" width="5.625" customWidth="1"/>
    <col min="18" max="18" width="4.625" customWidth="1"/>
    <col min="19" max="19" width="6" customWidth="1"/>
    <col min="20" max="20" width="4.25" customWidth="1"/>
    <col min="21" max="21" width="5.125" customWidth="1"/>
    <col min="22" max="22" width="4.75" customWidth="1"/>
    <col min="23" max="23" width="7.25" customWidth="1"/>
    <col min="24" max="24" width="5.875" customWidth="1"/>
    <col min="25" max="26" width="4.875" customWidth="1"/>
    <col min="27" max="27" width="5.125" customWidth="1"/>
    <col min="28" max="28" width="5" customWidth="1"/>
    <col min="29" max="29" width="2.5" customWidth="1"/>
    <col min="30" max="30" width="3.375" customWidth="1"/>
  </cols>
  <sheetData>
    <row r="1" spans="1:30" ht="31.5" customHeight="1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0" ht="21.75" customHeight="1" thickBot="1">
      <c r="A2" s="99" t="s">
        <v>69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</row>
    <row r="3" spans="1:30" ht="15" customHeight="1">
      <c r="A3" s="83" t="s">
        <v>0</v>
      </c>
      <c r="B3" s="93" t="s">
        <v>68</v>
      </c>
      <c r="C3" s="94"/>
      <c r="D3" s="95"/>
      <c r="E3" s="101" t="s">
        <v>1</v>
      </c>
      <c r="F3" s="102"/>
      <c r="G3" s="102"/>
      <c r="H3" s="94"/>
      <c r="I3" s="103" t="s">
        <v>2</v>
      </c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5"/>
      <c r="X3" s="95" t="s">
        <v>3</v>
      </c>
      <c r="Y3" s="106"/>
      <c r="Z3" s="106"/>
      <c r="AA3" s="106"/>
      <c r="AB3" s="106"/>
      <c r="AC3" s="74" t="s">
        <v>4</v>
      </c>
      <c r="AD3" s="109" t="s">
        <v>5</v>
      </c>
    </row>
    <row r="4" spans="1:30" ht="14.25" customHeight="1">
      <c r="A4" s="84"/>
      <c r="B4" s="86" t="s">
        <v>6</v>
      </c>
      <c r="C4" s="88" t="s">
        <v>7</v>
      </c>
      <c r="D4" s="88" t="s">
        <v>70</v>
      </c>
      <c r="E4" s="79" t="s">
        <v>8</v>
      </c>
      <c r="F4" s="107" t="s">
        <v>9</v>
      </c>
      <c r="G4" s="108"/>
      <c r="H4" s="90" t="s">
        <v>10</v>
      </c>
      <c r="I4" s="92" t="s">
        <v>11</v>
      </c>
      <c r="J4" s="79" t="s">
        <v>12</v>
      </c>
      <c r="K4" s="72" t="s">
        <v>71</v>
      </c>
      <c r="L4" s="79" t="s">
        <v>12</v>
      </c>
      <c r="M4" s="72" t="s">
        <v>62</v>
      </c>
      <c r="N4" s="97" t="s">
        <v>13</v>
      </c>
      <c r="O4" s="98"/>
      <c r="P4" s="79" t="s">
        <v>14</v>
      </c>
      <c r="Q4" s="79" t="s">
        <v>15</v>
      </c>
      <c r="R4" s="74" t="s">
        <v>16</v>
      </c>
      <c r="S4" s="79" t="s">
        <v>17</v>
      </c>
      <c r="T4" s="79" t="s">
        <v>9</v>
      </c>
      <c r="U4" s="79"/>
      <c r="V4" s="79" t="s">
        <v>18</v>
      </c>
      <c r="W4" s="110" t="s">
        <v>19</v>
      </c>
      <c r="X4" s="75" t="s">
        <v>20</v>
      </c>
      <c r="Y4" s="77" t="s">
        <v>14</v>
      </c>
      <c r="Z4" s="79" t="s">
        <v>15</v>
      </c>
      <c r="AA4" s="72" t="s">
        <v>16</v>
      </c>
      <c r="AB4" s="72" t="s">
        <v>17</v>
      </c>
      <c r="AC4" s="74"/>
      <c r="AD4" s="109"/>
    </row>
    <row r="5" spans="1:30" ht="41.25" customHeight="1">
      <c r="A5" s="85"/>
      <c r="B5" s="87"/>
      <c r="C5" s="89"/>
      <c r="D5" s="89"/>
      <c r="E5" s="79"/>
      <c r="F5" s="16" t="s">
        <v>21</v>
      </c>
      <c r="G5" s="18" t="s">
        <v>22</v>
      </c>
      <c r="H5" s="91"/>
      <c r="I5" s="92"/>
      <c r="J5" s="79"/>
      <c r="K5" s="73"/>
      <c r="L5" s="79"/>
      <c r="M5" s="73"/>
      <c r="N5" s="53" t="s">
        <v>23</v>
      </c>
      <c r="O5" s="54" t="s">
        <v>24</v>
      </c>
      <c r="P5" s="79"/>
      <c r="Q5" s="79"/>
      <c r="R5" s="74"/>
      <c r="S5" s="79"/>
      <c r="T5" s="24" t="s">
        <v>21</v>
      </c>
      <c r="U5" s="24" t="s">
        <v>22</v>
      </c>
      <c r="V5" s="79"/>
      <c r="W5" s="110"/>
      <c r="X5" s="76"/>
      <c r="Y5" s="78"/>
      <c r="Z5" s="79"/>
      <c r="AA5" s="73"/>
      <c r="AB5" s="73"/>
      <c r="AC5" s="74"/>
      <c r="AD5" s="109"/>
    </row>
    <row r="6" spans="1:30" ht="25.5" customHeight="1">
      <c r="A6" s="19" t="s">
        <v>25</v>
      </c>
      <c r="B6" s="20">
        <v>2150</v>
      </c>
      <c r="C6" s="17">
        <f t="shared" ref="C6" si="0">C7+C8</f>
        <v>1</v>
      </c>
      <c r="D6" s="71">
        <v>35500</v>
      </c>
      <c r="E6" s="17"/>
      <c r="F6" s="17"/>
      <c r="G6" s="17"/>
      <c r="H6" s="21">
        <f>E6/B6*100</f>
        <v>0</v>
      </c>
      <c r="I6" s="22">
        <f>O6+P6+Q6+R6+S6</f>
        <v>0</v>
      </c>
      <c r="J6" s="32">
        <f t="shared" ref="J6:J20" si="1">I6/B6*100</f>
        <v>0</v>
      </c>
      <c r="K6" s="32"/>
      <c r="L6" s="32">
        <f>K6/D6*100</f>
        <v>0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67"/>
      <c r="X6" s="41">
        <f t="shared" ref="X6:X19" si="2">Y6+Z6+AA6+AB6</f>
        <v>0</v>
      </c>
      <c r="Y6" s="39"/>
      <c r="Z6" s="39"/>
      <c r="AA6" s="39"/>
      <c r="AB6" s="39"/>
      <c r="AC6" s="47"/>
      <c r="AD6" s="48"/>
    </row>
    <row r="7" spans="1:30" s="66" customFormat="1" ht="39.950000000000003" customHeight="1">
      <c r="A7" s="57" t="s">
        <v>26</v>
      </c>
      <c r="B7" s="58">
        <v>650</v>
      </c>
      <c r="C7" s="59">
        <v>1</v>
      </c>
      <c r="D7" s="71">
        <v>35500</v>
      </c>
      <c r="E7" s="59"/>
      <c r="F7" s="60"/>
      <c r="G7" s="61"/>
      <c r="H7" s="21">
        <f t="shared" ref="H7:H20" si="3">E7/B7*100</f>
        <v>0</v>
      </c>
      <c r="I7" s="22">
        <f t="shared" ref="I7:I20" si="4">O7+P7+Q7+R7+S7</f>
        <v>0</v>
      </c>
      <c r="J7" s="32">
        <f t="shared" si="1"/>
        <v>0</v>
      </c>
      <c r="K7" s="32"/>
      <c r="L7" s="32">
        <f t="shared" ref="L7:L20" si="5">K7/D7*100</f>
        <v>0</v>
      </c>
      <c r="M7" s="62"/>
      <c r="N7" s="62"/>
      <c r="O7" s="62"/>
      <c r="P7" s="62"/>
      <c r="Q7" s="62"/>
      <c r="R7" s="62"/>
      <c r="S7" s="62"/>
      <c r="T7" s="62"/>
      <c r="U7" s="62"/>
      <c r="V7" s="62"/>
      <c r="W7" s="63"/>
      <c r="X7" s="41">
        <f t="shared" si="2"/>
        <v>0</v>
      </c>
      <c r="Y7" s="62"/>
      <c r="Z7" s="62"/>
      <c r="AA7" s="62"/>
      <c r="AB7" s="62"/>
      <c r="AC7" s="64"/>
      <c r="AD7" s="65"/>
    </row>
    <row r="8" spans="1:30" ht="25.5" customHeight="1">
      <c r="A8" s="23" t="s">
        <v>27</v>
      </c>
      <c r="B8" s="20">
        <v>1500</v>
      </c>
      <c r="C8" s="17"/>
      <c r="D8" s="71"/>
      <c r="E8" s="17"/>
      <c r="F8" s="24"/>
      <c r="G8" s="25"/>
      <c r="H8" s="21">
        <f t="shared" si="3"/>
        <v>0</v>
      </c>
      <c r="I8" s="22">
        <f t="shared" si="4"/>
        <v>0</v>
      </c>
      <c r="J8" s="32">
        <f t="shared" si="1"/>
        <v>0</v>
      </c>
      <c r="K8" s="32"/>
      <c r="L8" s="32">
        <v>0</v>
      </c>
      <c r="M8" s="33"/>
      <c r="N8" s="33"/>
      <c r="O8" s="33"/>
      <c r="P8" s="34"/>
      <c r="Q8" s="34"/>
      <c r="R8" s="34"/>
      <c r="S8" s="34"/>
      <c r="T8" s="34"/>
      <c r="U8" s="34"/>
      <c r="V8" s="34"/>
      <c r="W8" s="40"/>
      <c r="X8" s="41">
        <f t="shared" si="2"/>
        <v>0</v>
      </c>
      <c r="Y8" s="34"/>
      <c r="Z8" s="26"/>
      <c r="AA8" s="26"/>
      <c r="AB8" s="26"/>
      <c r="AC8" s="47"/>
      <c r="AD8" s="48"/>
    </row>
    <row r="9" spans="1:30" ht="32.25" customHeight="1">
      <c r="A9" s="19" t="s">
        <v>28</v>
      </c>
      <c r="B9" s="20">
        <v>600</v>
      </c>
      <c r="C9" s="17">
        <v>1</v>
      </c>
      <c r="D9" s="71">
        <v>32700</v>
      </c>
      <c r="E9" s="17"/>
      <c r="F9" s="26"/>
      <c r="G9" s="27"/>
      <c r="H9" s="21">
        <f t="shared" si="3"/>
        <v>0</v>
      </c>
      <c r="I9" s="22">
        <f t="shared" si="4"/>
        <v>0</v>
      </c>
      <c r="J9" s="32">
        <f t="shared" si="1"/>
        <v>0</v>
      </c>
      <c r="K9" s="32"/>
      <c r="L9" s="32">
        <f t="shared" si="5"/>
        <v>0</v>
      </c>
      <c r="M9" s="33"/>
      <c r="N9" s="33"/>
      <c r="O9" s="33"/>
      <c r="P9" s="53"/>
      <c r="Q9" s="53"/>
      <c r="R9" s="53"/>
      <c r="S9" s="53"/>
      <c r="T9" s="53"/>
      <c r="U9" s="53"/>
      <c r="V9" s="53"/>
      <c r="W9" s="42"/>
      <c r="X9" s="41">
        <f t="shared" si="2"/>
        <v>0</v>
      </c>
      <c r="Y9" s="17"/>
      <c r="Z9" s="26"/>
      <c r="AA9" s="26"/>
      <c r="AB9" s="26"/>
      <c r="AC9" s="47"/>
      <c r="AD9" s="49"/>
    </row>
    <row r="10" spans="1:30" ht="25.5" customHeight="1">
      <c r="A10" s="19" t="s">
        <v>29</v>
      </c>
      <c r="B10" s="20">
        <v>500</v>
      </c>
      <c r="C10" s="17">
        <v>1</v>
      </c>
      <c r="D10" s="71">
        <v>27300</v>
      </c>
      <c r="E10" s="26"/>
      <c r="F10" s="26"/>
      <c r="G10" s="27"/>
      <c r="H10" s="21">
        <f t="shared" si="3"/>
        <v>0</v>
      </c>
      <c r="I10" s="22">
        <f t="shared" si="4"/>
        <v>0</v>
      </c>
      <c r="J10" s="32">
        <f t="shared" si="1"/>
        <v>0</v>
      </c>
      <c r="K10" s="32"/>
      <c r="L10" s="32">
        <f t="shared" si="5"/>
        <v>0</v>
      </c>
      <c r="M10" s="33"/>
      <c r="N10" s="33"/>
      <c r="O10" s="33"/>
      <c r="P10" s="35"/>
      <c r="Q10" s="53"/>
      <c r="R10" s="53"/>
      <c r="S10" s="53"/>
      <c r="T10" s="53"/>
      <c r="U10" s="53"/>
      <c r="V10" s="53"/>
      <c r="W10" s="56"/>
      <c r="X10" s="41">
        <f t="shared" si="2"/>
        <v>0</v>
      </c>
      <c r="Y10" s="17"/>
      <c r="Z10" s="26"/>
      <c r="AA10" s="26"/>
      <c r="AB10" s="26"/>
      <c r="AC10" s="47"/>
      <c r="AD10" s="48"/>
    </row>
    <row r="11" spans="1:30" ht="30.75" customHeight="1">
      <c r="A11" s="19" t="s">
        <v>30</v>
      </c>
      <c r="B11" s="20">
        <v>650</v>
      </c>
      <c r="C11" s="17">
        <v>1</v>
      </c>
      <c r="D11" s="71">
        <v>35400</v>
      </c>
      <c r="E11" s="17"/>
      <c r="F11" s="17"/>
      <c r="G11" s="27"/>
      <c r="H11" s="21">
        <f t="shared" si="3"/>
        <v>0</v>
      </c>
      <c r="I11" s="22">
        <f t="shared" si="4"/>
        <v>0</v>
      </c>
      <c r="J11" s="32">
        <f t="shared" si="1"/>
        <v>0</v>
      </c>
      <c r="K11" s="32"/>
      <c r="L11" s="32">
        <f t="shared" si="5"/>
        <v>0</v>
      </c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42"/>
      <c r="X11" s="41">
        <f t="shared" si="2"/>
        <v>0</v>
      </c>
      <c r="Y11" s="17"/>
      <c r="Z11" s="17"/>
      <c r="AA11" s="26"/>
      <c r="AB11" s="17"/>
      <c r="AC11" s="47"/>
      <c r="AD11" s="50"/>
    </row>
    <row r="12" spans="1:30" ht="25.5" customHeight="1">
      <c r="A12" s="19" t="s">
        <v>31</v>
      </c>
      <c r="B12" s="20">
        <v>400</v>
      </c>
      <c r="C12" s="17">
        <v>1</v>
      </c>
      <c r="D12" s="71">
        <v>21800</v>
      </c>
      <c r="E12" s="17"/>
      <c r="F12" s="26"/>
      <c r="G12" s="27"/>
      <c r="H12" s="21">
        <f t="shared" si="3"/>
        <v>0</v>
      </c>
      <c r="I12" s="22">
        <f t="shared" si="4"/>
        <v>0</v>
      </c>
      <c r="J12" s="32">
        <f t="shared" si="1"/>
        <v>0</v>
      </c>
      <c r="K12" s="32"/>
      <c r="L12" s="32">
        <f t="shared" si="5"/>
        <v>0</v>
      </c>
      <c r="M12" s="33"/>
      <c r="N12" s="33"/>
      <c r="O12" s="33"/>
      <c r="P12" s="53"/>
      <c r="Q12" s="53"/>
      <c r="R12" s="53"/>
      <c r="S12" s="53"/>
      <c r="T12" s="53"/>
      <c r="U12" s="53"/>
      <c r="V12" s="53"/>
      <c r="W12" s="56"/>
      <c r="X12" s="41">
        <f t="shared" si="2"/>
        <v>0</v>
      </c>
      <c r="Y12" s="17"/>
      <c r="Z12" s="26"/>
      <c r="AA12" s="26"/>
      <c r="AB12" s="26"/>
      <c r="AC12" s="51"/>
      <c r="AD12" s="28"/>
    </row>
    <row r="13" spans="1:30" ht="25.5" customHeight="1">
      <c r="A13" s="19" t="s">
        <v>32</v>
      </c>
      <c r="B13" s="20">
        <v>500</v>
      </c>
      <c r="C13" s="17">
        <v>1</v>
      </c>
      <c r="D13" s="71">
        <v>27300</v>
      </c>
      <c r="E13" s="17"/>
      <c r="F13" s="26"/>
      <c r="G13" s="27"/>
      <c r="H13" s="21">
        <f t="shared" si="3"/>
        <v>0</v>
      </c>
      <c r="I13" s="22">
        <f t="shared" si="4"/>
        <v>0</v>
      </c>
      <c r="J13" s="32">
        <f t="shared" si="1"/>
        <v>0</v>
      </c>
      <c r="K13" s="32"/>
      <c r="L13" s="32">
        <f t="shared" si="5"/>
        <v>0</v>
      </c>
      <c r="M13" s="33"/>
      <c r="N13" s="33"/>
      <c r="O13" s="33"/>
      <c r="P13" s="53"/>
      <c r="Q13" s="53"/>
      <c r="R13" s="53"/>
      <c r="S13" s="53"/>
      <c r="T13" s="53"/>
      <c r="U13" s="53"/>
      <c r="V13" s="53"/>
      <c r="W13" s="56"/>
      <c r="X13" s="41">
        <f t="shared" si="2"/>
        <v>0</v>
      </c>
      <c r="Y13" s="17"/>
      <c r="Z13" s="26"/>
      <c r="AA13" s="26"/>
      <c r="AB13" s="26"/>
      <c r="AC13" s="47"/>
      <c r="AD13" s="48"/>
    </row>
    <row r="14" spans="1:30" ht="25.5" customHeight="1">
      <c r="A14" s="19" t="s">
        <v>33</v>
      </c>
      <c r="B14" s="20">
        <v>450</v>
      </c>
      <c r="C14" s="17">
        <v>1</v>
      </c>
      <c r="D14" s="71">
        <v>24500</v>
      </c>
      <c r="E14" s="17"/>
      <c r="F14" s="26"/>
      <c r="G14" s="27"/>
      <c r="H14" s="21">
        <f t="shared" si="3"/>
        <v>0</v>
      </c>
      <c r="I14" s="22">
        <f t="shared" si="4"/>
        <v>0</v>
      </c>
      <c r="J14" s="32">
        <f t="shared" si="1"/>
        <v>0</v>
      </c>
      <c r="K14" s="32"/>
      <c r="L14" s="32">
        <f t="shared" si="5"/>
        <v>0</v>
      </c>
      <c r="M14" s="33"/>
      <c r="N14" s="33"/>
      <c r="O14" s="33"/>
      <c r="P14" s="36"/>
      <c r="Q14" s="36"/>
      <c r="R14" s="36"/>
      <c r="S14" s="36"/>
      <c r="T14" s="36"/>
      <c r="U14" s="36"/>
      <c r="V14" s="36"/>
      <c r="W14" s="43"/>
      <c r="X14" s="41">
        <f t="shared" si="2"/>
        <v>0</v>
      </c>
      <c r="Y14" s="17"/>
      <c r="Z14" s="26"/>
      <c r="AA14" s="26"/>
      <c r="AB14" s="26"/>
      <c r="AC14" s="47"/>
      <c r="AD14" s="48"/>
    </row>
    <row r="15" spans="1:30" ht="30.75" customHeight="1">
      <c r="A15" s="19" t="s">
        <v>34</v>
      </c>
      <c r="B15" s="20">
        <v>300</v>
      </c>
      <c r="C15" s="17">
        <v>1</v>
      </c>
      <c r="D15" s="71">
        <v>16400</v>
      </c>
      <c r="E15" s="17"/>
      <c r="F15" s="26"/>
      <c r="G15" s="27"/>
      <c r="H15" s="21">
        <f t="shared" si="3"/>
        <v>0</v>
      </c>
      <c r="I15" s="22">
        <f t="shared" si="4"/>
        <v>0</v>
      </c>
      <c r="J15" s="32">
        <f t="shared" si="1"/>
        <v>0</v>
      </c>
      <c r="K15" s="32"/>
      <c r="L15" s="32">
        <f t="shared" si="5"/>
        <v>0</v>
      </c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44"/>
      <c r="X15" s="41">
        <f t="shared" si="2"/>
        <v>0</v>
      </c>
      <c r="Y15" s="34"/>
      <c r="Z15" s="26"/>
      <c r="AA15" s="26"/>
      <c r="AB15" s="26"/>
      <c r="AC15" s="47"/>
      <c r="AD15" s="50"/>
    </row>
    <row r="16" spans="1:30" ht="25.5" customHeight="1">
      <c r="A16" s="19" t="s">
        <v>35</v>
      </c>
      <c r="B16" s="20">
        <v>500</v>
      </c>
      <c r="C16" s="17">
        <v>1</v>
      </c>
      <c r="D16" s="71">
        <v>27300</v>
      </c>
      <c r="E16" s="17"/>
      <c r="F16" s="26"/>
      <c r="G16" s="27"/>
      <c r="H16" s="21">
        <f t="shared" si="3"/>
        <v>0</v>
      </c>
      <c r="I16" s="22">
        <f t="shared" si="4"/>
        <v>0</v>
      </c>
      <c r="J16" s="32">
        <f t="shared" si="1"/>
        <v>0</v>
      </c>
      <c r="K16" s="32"/>
      <c r="L16" s="32">
        <f t="shared" si="5"/>
        <v>0</v>
      </c>
      <c r="M16" s="33"/>
      <c r="N16" s="33"/>
      <c r="O16" s="33"/>
      <c r="P16" s="55"/>
      <c r="Q16" s="55"/>
      <c r="R16" s="55"/>
      <c r="S16" s="55"/>
      <c r="T16" s="55"/>
      <c r="U16" s="55"/>
      <c r="V16" s="55"/>
      <c r="W16" s="45"/>
      <c r="X16" s="41">
        <f t="shared" si="2"/>
        <v>0</v>
      </c>
      <c r="Y16" s="26"/>
      <c r="Z16" s="26"/>
      <c r="AA16" s="26"/>
      <c r="AB16" s="26"/>
      <c r="AC16" s="47"/>
      <c r="AD16" s="48"/>
    </row>
    <row r="17" spans="1:35" ht="25.5" customHeight="1">
      <c r="A17" s="19" t="s">
        <v>36</v>
      </c>
      <c r="B17" s="20">
        <v>250</v>
      </c>
      <c r="C17" s="17">
        <v>1</v>
      </c>
      <c r="D17" s="71">
        <v>13600</v>
      </c>
      <c r="E17" s="17"/>
      <c r="F17" s="26"/>
      <c r="G17" s="27"/>
      <c r="H17" s="21">
        <f t="shared" si="3"/>
        <v>0</v>
      </c>
      <c r="I17" s="22">
        <f t="shared" si="4"/>
        <v>0</v>
      </c>
      <c r="J17" s="32">
        <f t="shared" si="1"/>
        <v>0</v>
      </c>
      <c r="K17" s="32"/>
      <c r="L17" s="32">
        <f t="shared" si="5"/>
        <v>0</v>
      </c>
      <c r="M17" s="33"/>
      <c r="N17" s="33"/>
      <c r="O17" s="33"/>
      <c r="P17" s="34"/>
      <c r="Q17" s="34"/>
      <c r="R17" s="34"/>
      <c r="S17" s="34"/>
      <c r="T17" s="34"/>
      <c r="U17" s="34"/>
      <c r="V17" s="34"/>
      <c r="W17" s="56"/>
      <c r="X17" s="41">
        <f t="shared" si="2"/>
        <v>0</v>
      </c>
      <c r="Y17" s="34"/>
      <c r="Z17" s="26"/>
      <c r="AA17" s="26"/>
      <c r="AB17" s="26"/>
      <c r="AC17" s="47"/>
      <c r="AD17" s="48"/>
      <c r="AI17" s="1"/>
    </row>
    <row r="18" spans="1:35" ht="25.5" customHeight="1">
      <c r="A18" s="19" t="s">
        <v>37</v>
      </c>
      <c r="B18" s="20">
        <v>350</v>
      </c>
      <c r="C18" s="17">
        <v>1</v>
      </c>
      <c r="D18" s="71">
        <v>19100</v>
      </c>
      <c r="E18" s="28"/>
      <c r="F18" s="26"/>
      <c r="G18" s="27"/>
      <c r="H18" s="21">
        <f t="shared" si="3"/>
        <v>0</v>
      </c>
      <c r="I18" s="22">
        <f t="shared" si="4"/>
        <v>0</v>
      </c>
      <c r="J18" s="32">
        <f t="shared" si="1"/>
        <v>0</v>
      </c>
      <c r="K18" s="32"/>
      <c r="L18" s="32">
        <f t="shared" si="5"/>
        <v>0</v>
      </c>
      <c r="M18" s="33"/>
      <c r="N18" s="33"/>
      <c r="O18" s="33"/>
      <c r="P18" s="53"/>
      <c r="Q18" s="53"/>
      <c r="R18" s="53"/>
      <c r="S18" s="53"/>
      <c r="T18" s="53"/>
      <c r="U18" s="53"/>
      <c r="V18" s="53"/>
      <c r="W18" s="42"/>
      <c r="X18" s="41">
        <f t="shared" si="2"/>
        <v>0</v>
      </c>
      <c r="Y18" s="17"/>
      <c r="Z18" s="26"/>
      <c r="AA18" s="26"/>
      <c r="AB18" s="26"/>
      <c r="AC18" s="47"/>
      <c r="AD18" s="48"/>
      <c r="AI18" s="1"/>
    </row>
    <row r="19" spans="1:35" s="15" customFormat="1" ht="36.75" customHeight="1">
      <c r="A19" s="29" t="s">
        <v>38</v>
      </c>
      <c r="B19" s="20">
        <v>350</v>
      </c>
      <c r="C19" s="17">
        <v>1</v>
      </c>
      <c r="D19" s="71">
        <v>19100</v>
      </c>
      <c r="E19" s="17"/>
      <c r="F19" s="17"/>
      <c r="G19" s="27"/>
      <c r="H19" s="21">
        <f t="shared" si="3"/>
        <v>0</v>
      </c>
      <c r="I19" s="22">
        <f t="shared" si="4"/>
        <v>0</v>
      </c>
      <c r="J19" s="32">
        <f t="shared" si="1"/>
        <v>0</v>
      </c>
      <c r="K19" s="32"/>
      <c r="L19" s="32">
        <f t="shared" si="5"/>
        <v>0</v>
      </c>
      <c r="M19" s="33"/>
      <c r="N19" s="33"/>
      <c r="O19" s="33"/>
      <c r="P19" s="53"/>
      <c r="Q19" s="53"/>
      <c r="R19" s="53"/>
      <c r="S19" s="53"/>
      <c r="T19" s="53"/>
      <c r="U19" s="53"/>
      <c r="V19" s="53"/>
      <c r="W19" s="56"/>
      <c r="X19" s="41">
        <f t="shared" si="2"/>
        <v>0</v>
      </c>
      <c r="Y19" s="17"/>
      <c r="Z19" s="17"/>
      <c r="AA19" s="17"/>
      <c r="AB19" s="17"/>
      <c r="AC19" s="47"/>
      <c r="AD19" s="17"/>
    </row>
    <row r="20" spans="1:35" ht="25.5" customHeight="1" thickBot="1">
      <c r="A20" s="8" t="s">
        <v>39</v>
      </c>
      <c r="B20" s="20">
        <f t="shared" ref="B20" si="6">SUM(B7:B19)</f>
        <v>7000</v>
      </c>
      <c r="C20" s="17">
        <f t="shared" ref="C20" ca="1" si="7">SUM(C20)</f>
        <v>12</v>
      </c>
      <c r="D20" s="71">
        <f>SUM(D7:D19)</f>
        <v>300000</v>
      </c>
      <c r="E20" s="17">
        <f t="shared" ref="E20:G20" si="8">SUM(E7:E19)</f>
        <v>0</v>
      </c>
      <c r="F20" s="30">
        <f t="shared" si="8"/>
        <v>0</v>
      </c>
      <c r="G20" s="27">
        <f t="shared" si="8"/>
        <v>0</v>
      </c>
      <c r="H20" s="21">
        <f t="shared" si="3"/>
        <v>0</v>
      </c>
      <c r="I20" s="69">
        <f t="shared" si="4"/>
        <v>0</v>
      </c>
      <c r="J20" s="70">
        <f t="shared" si="1"/>
        <v>0</v>
      </c>
      <c r="K20" s="70"/>
      <c r="L20" s="70">
        <f t="shared" si="5"/>
        <v>0</v>
      </c>
      <c r="M20" s="37">
        <f t="shared" ref="M20:Q20" si="9">SUM(M7:M19)</f>
        <v>0</v>
      </c>
      <c r="N20" s="37">
        <f t="shared" si="9"/>
        <v>0</v>
      </c>
      <c r="O20" s="37">
        <f t="shared" si="9"/>
        <v>0</v>
      </c>
      <c r="P20" s="37">
        <f t="shared" si="9"/>
        <v>0</v>
      </c>
      <c r="Q20" s="37">
        <f t="shared" si="9"/>
        <v>0</v>
      </c>
      <c r="R20" s="38">
        <f t="shared" ref="R20:T20" si="10">SUM(R6:R19)</f>
        <v>0</v>
      </c>
      <c r="S20" s="38">
        <f t="shared" si="10"/>
        <v>0</v>
      </c>
      <c r="T20" s="38">
        <f t="shared" si="10"/>
        <v>0</v>
      </c>
      <c r="U20" s="38">
        <f t="shared" ref="U20:AB20" si="11">SUM(U7:U19)</f>
        <v>0</v>
      </c>
      <c r="V20" s="38">
        <f t="shared" si="11"/>
        <v>0</v>
      </c>
      <c r="W20" s="46">
        <f t="shared" ref="W20" si="12">SUM(W19:W19)</f>
        <v>0</v>
      </c>
      <c r="X20" s="41">
        <f t="shared" si="11"/>
        <v>0</v>
      </c>
      <c r="Y20" s="34">
        <f t="shared" si="11"/>
        <v>0</v>
      </c>
      <c r="Z20" s="34">
        <f t="shared" si="11"/>
        <v>0</v>
      </c>
      <c r="AA20" s="34">
        <f t="shared" si="11"/>
        <v>0</v>
      </c>
      <c r="AB20" s="34">
        <f t="shared" si="11"/>
        <v>0</v>
      </c>
      <c r="AC20" s="26"/>
      <c r="AD20" s="52"/>
    </row>
    <row r="21" spans="1:35" ht="26.25" customHeight="1">
      <c r="A21" s="80" t="s">
        <v>60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</row>
    <row r="22" spans="1:35" ht="30.75" customHeight="1">
      <c r="A22" s="82" t="s">
        <v>72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</row>
    <row r="23" spans="1:35" ht="14.25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</row>
  </sheetData>
  <mergeCells count="35">
    <mergeCell ref="L4:L5"/>
    <mergeCell ref="A1:AD1"/>
    <mergeCell ref="N4:O4"/>
    <mergeCell ref="M4:M5"/>
    <mergeCell ref="A2:AD2"/>
    <mergeCell ref="E3:H3"/>
    <mergeCell ref="I3:W3"/>
    <mergeCell ref="X3:AB3"/>
    <mergeCell ref="F4:G4"/>
    <mergeCell ref="T4:U4"/>
    <mergeCell ref="AD3:AD5"/>
    <mergeCell ref="V4:V5"/>
    <mergeCell ref="W4:W5"/>
    <mergeCell ref="A21:AD21"/>
    <mergeCell ref="A22:AD22"/>
    <mergeCell ref="A3:A5"/>
    <mergeCell ref="B4:B5"/>
    <mergeCell ref="C4:C5"/>
    <mergeCell ref="E4:E5"/>
    <mergeCell ref="H4:H5"/>
    <mergeCell ref="I4:I5"/>
    <mergeCell ref="J4:J5"/>
    <mergeCell ref="P4:P5"/>
    <mergeCell ref="Q4:Q5"/>
    <mergeCell ref="R4:R5"/>
    <mergeCell ref="S4:S5"/>
    <mergeCell ref="B3:D3"/>
    <mergeCell ref="D4:D5"/>
    <mergeCell ref="K4:K5"/>
    <mergeCell ref="AA4:AA5"/>
    <mergeCell ref="AB4:AB5"/>
    <mergeCell ref="AC3:AC5"/>
    <mergeCell ref="X4:X5"/>
    <mergeCell ref="Y4:Y5"/>
    <mergeCell ref="Z4:Z5"/>
  </mergeCells>
  <phoneticPr fontId="15" type="noConversion"/>
  <printOptions horizontalCentered="1"/>
  <pageMargins left="0" right="0" top="0.15748031496062992" bottom="0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L7" sqref="L7"/>
    </sheetView>
  </sheetViews>
  <sheetFormatPr defaultColWidth="9.125" defaultRowHeight="14.25"/>
  <cols>
    <col min="1" max="1" width="8.125" customWidth="1"/>
    <col min="2" max="2" width="6.875" customWidth="1"/>
    <col min="3" max="9" width="6.5" customWidth="1"/>
    <col min="10" max="15" width="5.75" customWidth="1"/>
    <col min="16" max="16" width="6.5" customWidth="1"/>
    <col min="17" max="17" width="5.75" customWidth="1"/>
    <col min="18" max="20" width="6.5" customWidth="1"/>
    <col min="21" max="21" width="8.5" customWidth="1"/>
  </cols>
  <sheetData>
    <row r="1" spans="1:21" ht="41.25" customHeight="1">
      <c r="A1" s="96" t="s">
        <v>64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ht="26.25" customHeight="1">
      <c r="A2" s="113" t="s">
        <v>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1" ht="19.5" customHeight="1">
      <c r="A3" s="2" t="s">
        <v>40</v>
      </c>
      <c r="B3" s="83" t="s">
        <v>41</v>
      </c>
      <c r="C3" s="83" t="s">
        <v>42</v>
      </c>
      <c r="D3" s="72" t="s">
        <v>65</v>
      </c>
      <c r="E3" s="83" t="s">
        <v>43</v>
      </c>
      <c r="F3" s="72" t="s">
        <v>66</v>
      </c>
      <c r="G3" s="83" t="s">
        <v>44</v>
      </c>
      <c r="H3" s="83" t="s">
        <v>45</v>
      </c>
      <c r="I3" s="72" t="s">
        <v>46</v>
      </c>
      <c r="J3" s="83" t="s">
        <v>47</v>
      </c>
      <c r="K3" s="83" t="s">
        <v>48</v>
      </c>
      <c r="L3" s="83" t="s">
        <v>49</v>
      </c>
      <c r="M3" s="83" t="s">
        <v>50</v>
      </c>
      <c r="N3" s="83" t="s">
        <v>51</v>
      </c>
      <c r="O3" s="83" t="s">
        <v>52</v>
      </c>
      <c r="P3" s="83" t="s">
        <v>53</v>
      </c>
      <c r="Q3" s="83" t="s">
        <v>54</v>
      </c>
      <c r="R3" s="83" t="s">
        <v>55</v>
      </c>
      <c r="S3" s="83" t="s">
        <v>56</v>
      </c>
      <c r="T3" s="83" t="s">
        <v>57</v>
      </c>
      <c r="U3" s="83" t="s">
        <v>39</v>
      </c>
    </row>
    <row r="4" spans="1:21" ht="19.5" customHeight="1">
      <c r="A4" s="3" t="s">
        <v>0</v>
      </c>
      <c r="B4" s="84"/>
      <c r="C4" s="84"/>
      <c r="D4" s="73"/>
      <c r="E4" s="112"/>
      <c r="F4" s="73"/>
      <c r="G4" s="84"/>
      <c r="H4" s="112"/>
      <c r="I4" s="73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27" customHeight="1">
      <c r="A5" s="4" t="s">
        <v>25</v>
      </c>
      <c r="B5" s="5">
        <f>'2024年融安县金桔新种度统计表'!I6</f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1">
        <f>SUM(B5:T5)-I5</f>
        <v>0</v>
      </c>
    </row>
    <row r="6" spans="1:21" s="1" customFormat="1" ht="27" customHeight="1">
      <c r="A6" s="4" t="s">
        <v>28</v>
      </c>
      <c r="B6" s="6">
        <f>'2024年融安县金桔新种度统计表'!I9</f>
        <v>0</v>
      </c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11">
        <f t="shared" ref="U6:U16" si="0">SUM(B6:T6)-I6</f>
        <v>0</v>
      </c>
    </row>
    <row r="7" spans="1:21" ht="27" customHeight="1">
      <c r="A7" s="4" t="s">
        <v>29</v>
      </c>
      <c r="B7" s="6">
        <f>'2024年融安县金桔新种度统计表'!I10</f>
        <v>0</v>
      </c>
      <c r="C7" s="9"/>
      <c r="D7" s="9"/>
      <c r="E7" s="9"/>
      <c r="F7" s="9"/>
      <c r="G7" s="5"/>
      <c r="H7" s="9"/>
      <c r="I7" s="9"/>
      <c r="J7" s="9"/>
      <c r="K7" s="5"/>
      <c r="L7" s="5"/>
      <c r="M7" s="5"/>
      <c r="N7" s="5"/>
      <c r="O7" s="5"/>
      <c r="P7" s="5"/>
      <c r="Q7" s="5"/>
      <c r="R7" s="5"/>
      <c r="S7" s="5"/>
      <c r="T7" s="5"/>
      <c r="U7" s="11">
        <f t="shared" si="0"/>
        <v>0</v>
      </c>
    </row>
    <row r="8" spans="1:21" s="1" customFormat="1" ht="27" customHeight="1">
      <c r="A8" s="4" t="s">
        <v>30</v>
      </c>
      <c r="B8" s="6">
        <f>'2024年融安县金桔新种度统计表'!I11</f>
        <v>0</v>
      </c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>
        <f t="shared" si="0"/>
        <v>0</v>
      </c>
    </row>
    <row r="9" spans="1:21" s="1" customFormat="1" ht="27" customHeight="1">
      <c r="A9" s="4" t="s">
        <v>31</v>
      </c>
      <c r="B9" s="6">
        <f>'2024年融安县金桔新种度统计表'!I12</f>
        <v>0</v>
      </c>
      <c r="C9" s="10"/>
      <c r="D9" s="10"/>
      <c r="E9" s="10"/>
      <c r="F9" s="10"/>
      <c r="G9" s="11"/>
      <c r="H9" s="10"/>
      <c r="I9" s="10"/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1">
        <f t="shared" si="0"/>
        <v>0</v>
      </c>
    </row>
    <row r="10" spans="1:21" s="1" customFormat="1" ht="27" customHeight="1">
      <c r="A10" s="4" t="s">
        <v>32</v>
      </c>
      <c r="B10" s="6">
        <f>'2024年融安县金桔新种度统计表'!I13</f>
        <v>0</v>
      </c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>
        <f t="shared" si="0"/>
        <v>0</v>
      </c>
    </row>
    <row r="11" spans="1:21" ht="27" customHeight="1">
      <c r="A11" s="4" t="s">
        <v>33</v>
      </c>
      <c r="B11" s="6">
        <f>'2024年融安县金桔新种度统计表'!I14</f>
        <v>0</v>
      </c>
      <c r="C11" s="10"/>
      <c r="D11" s="10"/>
      <c r="E11" s="10"/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>
        <f t="shared" si="0"/>
        <v>0</v>
      </c>
    </row>
    <row r="12" spans="1:21" ht="27" customHeight="1">
      <c r="A12" s="12" t="s">
        <v>34</v>
      </c>
      <c r="B12" s="6">
        <f>'2024年融安县金桔新种度统计表'!I15</f>
        <v>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11">
        <f t="shared" si="0"/>
        <v>0</v>
      </c>
    </row>
    <row r="13" spans="1:21" ht="27" customHeight="1">
      <c r="A13" s="4" t="s">
        <v>35</v>
      </c>
      <c r="B13" s="6">
        <f>'2024年融安县金桔新种度统计表'!I16</f>
        <v>0</v>
      </c>
      <c r="C13" s="7"/>
      <c r="D13" s="7"/>
      <c r="E13" s="7"/>
      <c r="F13" s="7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>
        <f t="shared" si="0"/>
        <v>0</v>
      </c>
    </row>
    <row r="14" spans="1:21" ht="27" customHeight="1">
      <c r="A14" s="13" t="s">
        <v>36</v>
      </c>
      <c r="B14" s="6">
        <f>'2024年融安县金桔新种度统计表'!I17</f>
        <v>0</v>
      </c>
      <c r="C14" s="6"/>
      <c r="D14" s="6"/>
      <c r="E14" s="6"/>
      <c r="F14" s="6"/>
      <c r="G14" s="8"/>
      <c r="H14" s="8"/>
      <c r="I14" s="8"/>
      <c r="J14" s="8"/>
      <c r="K14" s="8"/>
      <c r="L14" s="8"/>
      <c r="M14" s="8"/>
      <c r="N14" s="6"/>
      <c r="O14" s="8"/>
      <c r="P14" s="8"/>
      <c r="Q14" s="6"/>
      <c r="R14" s="6"/>
      <c r="S14" s="6"/>
      <c r="T14" s="8"/>
      <c r="U14" s="11">
        <f t="shared" si="0"/>
        <v>0</v>
      </c>
    </row>
    <row r="15" spans="1:21" s="1" customFormat="1" ht="27" customHeight="1">
      <c r="A15" s="4" t="s">
        <v>37</v>
      </c>
      <c r="B15" s="6">
        <f>'2024年融安县金桔新种度统计表'!I18</f>
        <v>0</v>
      </c>
      <c r="C15" s="7"/>
      <c r="D15" s="7"/>
      <c r="E15" s="7"/>
      <c r="F15" s="7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11">
        <f t="shared" si="0"/>
        <v>0</v>
      </c>
    </row>
    <row r="16" spans="1:21" ht="27" customHeight="1">
      <c r="A16" s="4" t="s">
        <v>38</v>
      </c>
      <c r="B16" s="6">
        <f>'2024年融安县金桔新种度统计表'!I19</f>
        <v>0</v>
      </c>
      <c r="C16" s="10"/>
      <c r="D16" s="10"/>
      <c r="E16" s="10"/>
      <c r="F16" s="10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>
        <f t="shared" si="0"/>
        <v>0</v>
      </c>
    </row>
    <row r="17" spans="1:21" ht="27" customHeight="1">
      <c r="A17" s="68" t="s">
        <v>58</v>
      </c>
      <c r="B17" s="14">
        <f t="shared" ref="B17:T17" si="1">SUM(B5:B16)</f>
        <v>0</v>
      </c>
      <c r="C17" s="14">
        <f t="shared" si="1"/>
        <v>0</v>
      </c>
      <c r="D17" s="14"/>
      <c r="E17" s="14">
        <f t="shared" si="1"/>
        <v>0</v>
      </c>
      <c r="F17" s="14"/>
      <c r="G17" s="14">
        <f t="shared" si="1"/>
        <v>0</v>
      </c>
      <c r="H17" s="14">
        <f t="shared" si="1"/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  <c r="M17" s="14">
        <f t="shared" si="1"/>
        <v>0</v>
      </c>
      <c r="N17" s="14">
        <f t="shared" si="1"/>
        <v>0</v>
      </c>
      <c r="O17" s="14">
        <f t="shared" si="1"/>
        <v>0</v>
      </c>
      <c r="P17" s="14">
        <f t="shared" si="1"/>
        <v>0</v>
      </c>
      <c r="Q17" s="14">
        <f t="shared" si="1"/>
        <v>0</v>
      </c>
      <c r="R17" s="14">
        <f t="shared" si="1"/>
        <v>0</v>
      </c>
      <c r="S17" s="14">
        <f t="shared" si="1"/>
        <v>0</v>
      </c>
      <c r="T17" s="14">
        <f t="shared" si="1"/>
        <v>0</v>
      </c>
      <c r="U17" s="11">
        <f>SUM(B17:T17)-I17</f>
        <v>0</v>
      </c>
    </row>
    <row r="18" spans="1:21" ht="36" customHeight="1">
      <c r="A18" s="111" t="s">
        <v>59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</row>
    <row r="19" spans="1:21" ht="29.25" customHeight="1">
      <c r="A19" s="115" t="s">
        <v>61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</row>
  </sheetData>
  <mergeCells count="24">
    <mergeCell ref="A1:U1"/>
    <mergeCell ref="A2:U2"/>
    <mergeCell ref="A19:U19"/>
    <mergeCell ref="B3:B4"/>
    <mergeCell ref="C3:C4"/>
    <mergeCell ref="E3:E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18:U18"/>
    <mergeCell ref="Q3:Q4"/>
    <mergeCell ref="R3:R4"/>
    <mergeCell ref="S3:S4"/>
    <mergeCell ref="T3:T4"/>
    <mergeCell ref="U3:U4"/>
    <mergeCell ref="D3:D4"/>
    <mergeCell ref="F3:F4"/>
  </mergeCells>
  <phoneticPr fontId="15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2024年融安县金桔新种度统计表</vt:lpstr>
      <vt:lpstr>2024年融安县水果新种进度统计表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PDBM00</dc:creator>
  <cp:lastModifiedBy>未定义</cp:lastModifiedBy>
  <cp:lastPrinted>2024-01-29T03:46:23Z</cp:lastPrinted>
  <dcterms:created xsi:type="dcterms:W3CDTF">2021-11-11T08:02:00Z</dcterms:created>
  <dcterms:modified xsi:type="dcterms:W3CDTF">2024-01-29T03:46:41Z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468CEEF9AB784A068F2FDF52D247DD5B</vt:lpwstr>
  </property>
  <property fmtid="{D5CDD505-2E9C-101B-9397-08002B2CF9AE}" pid="3" name="KSOProductBuildVer">
    <vt:lpwstr>2052-11.1.0.12763</vt:lpwstr>
  </property>
</Properties>
</file>