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<sst xmlns="http://schemas.openxmlformats.org/spreadsheetml/2006/main" count="51" uniqueCount="51">
  <si>
    <t>融安县2025年第三季度企业吸纳脱贫劳动力社保补贴名单</t>
  </si>
  <si>
    <t>单位名称</t>
  </si>
  <si>
    <t>申报开始年月</t>
  </si>
  <si>
    <t>申报结束年月</t>
  </si>
  <si>
    <t>单位地址</t>
  </si>
  <si>
    <t>符合条件人数</t>
  </si>
  <si>
    <t>补贴合计（元）</t>
  </si>
  <si>
    <t>融安县易达汽车修理厂（微型企业）</t>
  </si>
  <si>
    <t>融安县长安镇上面寨209国道东面</t>
  </si>
  <si>
    <t>融安县水力发电公司浮石水电站分公司</t>
  </si>
  <si>
    <t>融安县长安镇东兴街45号</t>
  </si>
  <si>
    <t>广西壮象家居股份有限公司</t>
  </si>
  <si>
    <t>柳州市融安县长安镇红卫工业园区</t>
  </si>
  <si>
    <t>广西鲁源新材料科技有限公司</t>
  </si>
  <si>
    <t>融安县浮石镇泉头村工业园区内</t>
  </si>
  <si>
    <t>融安县资产管理有限责任公司</t>
  </si>
  <si>
    <t>融安县长安镇高岭头111号</t>
  </si>
  <si>
    <t>广西仙草堂制药有限责任公司</t>
  </si>
  <si>
    <t>柳州市融安县长安镇红卫路139号</t>
  </si>
  <si>
    <t>广西壮象木业有限公司</t>
  </si>
  <si>
    <t>融安县红卫竹木深加工园区</t>
  </si>
  <si>
    <t>融安县永安液化石油气有限公司</t>
  </si>
  <si>
    <t>融安县长安镇江口村石其屯</t>
  </si>
  <si>
    <t>融安县中茂燃气有限责任公司</t>
  </si>
  <si>
    <t>融安县长安镇广场南路390号</t>
  </si>
  <si>
    <t>融安蜀阳单采血浆有限公司</t>
  </si>
  <si>
    <t>融安县长安镇红卫路81号</t>
  </si>
  <si>
    <t>融安爱心医院有限公司</t>
  </si>
  <si>
    <t>广西壮族自治区柳州市融安县长安镇大坡村大坡屯</t>
  </si>
  <si>
    <t>融安县板榄镇林场</t>
  </si>
  <si>
    <t>融安县板榄镇</t>
  </si>
  <si>
    <t>广西融安鱼峰混凝土有限公司</t>
  </si>
  <si>
    <t>融安县浮石镇七星坡融安县万德七星水泥有限责任公司内</t>
  </si>
  <si>
    <t>广西融林林业发展有限公司融安分公司</t>
  </si>
  <si>
    <t>融安县长安镇体育路130号</t>
  </si>
  <si>
    <t>融安县宏业建设工程质量检测有限公司</t>
  </si>
  <si>
    <t>长安镇新民二区113号</t>
  </si>
  <si>
    <t>融安县三友木业有限公司</t>
  </si>
  <si>
    <t>融安县浮石镇泉头村</t>
  </si>
  <si>
    <t>柳州良丰生态科技有限公司</t>
  </si>
  <si>
    <t>融安县长安镇融洲路160号</t>
  </si>
  <si>
    <t>融安县富源液化气有限责任公司</t>
  </si>
  <si>
    <t>融安县长安镇大坡村</t>
  </si>
  <si>
    <t>中誉恒信工程咨询有限公司柳州第一分公司</t>
  </si>
  <si>
    <t>融安县长安镇广场东路2号华融天禾城3号楼一层5号商铺</t>
  </si>
  <si>
    <t>广西融安鱼峰水泥有限公司</t>
  </si>
  <si>
    <t>融安县浮石镇七星坡</t>
  </si>
  <si>
    <t>融安睿智环保科技有限公司</t>
  </si>
  <si>
    <t>融安县浮石镇斯柳工业园（综合楼）3楼302室</t>
  </si>
  <si>
    <t>融安县融嘉工艺有限公司</t>
  </si>
  <si>
    <t>融安县长安镇大坡村高泽工业区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</si>
</sst>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SheetLayoutView="60" workbookViewId="0">
      <pane ySplit="2" topLeftCell="A3" activePane="bottomLeft" state="frozen"/>
      <selection/>
      <selection pane="bottomLeft" activeCell="G8" sqref="G8"/>
    </sheetView>
  </sheetViews>
  <sheetFormatPr defaultColWidth="9" defaultRowHeight="13.5" outlineLevelCol="5"/>
  <cols>
    <col min="1" max="1" width="34.625" customWidth="1"/>
    <col min="2" max="2" width="7.625" customWidth="1"/>
    <col min="3" max="3" width="7.5" customWidth="1"/>
    <col min="4" max="4" width="32" style="2" customWidth="1"/>
    <col min="5" max="5" width="7.125" customWidth="1"/>
    <col min="6" max="6" width="10.875" customWidth="1"/>
  </cols>
  <sheetData>
    <row r="1" ht="51" customHeight="1" spans="1:6">
      <c r="A1" s="3" t="s">
        <v>0</v>
      </c>
      <c r="B1" s="3"/>
      <c r="C1" s="3"/>
      <c r="D1" s="4"/>
      <c r="E1" s="3"/>
      <c r="F1" s="3"/>
    </row>
    <row r="2" s="1" customFormat="1" ht="3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1" customHeight="1" spans="1:6">
      <c r="A3" s="6" t="s">
        <v>7</v>
      </c>
      <c r="B3" s="6" t="str">
        <f t="shared" ref="B3:B24" si="0">"202507"</f>
        <v>202507</v>
      </c>
      <c r="C3" s="6" t="str">
        <f t="shared" ref="C3:C24" si="1">"202509"</f>
        <v>202509</v>
      </c>
      <c r="D3" s="7" t="s">
        <v>8</v>
      </c>
      <c r="E3" s="6" t="str">
        <f>"2"</f>
        <v>2</v>
      </c>
      <c r="F3" s="8" t="str">
        <f>"6090.24"</f>
        <v>6090.24</v>
      </c>
    </row>
    <row r="4" ht="21" customHeight="1" spans="1:6">
      <c r="A4" s="6" t="s">
        <v>9</v>
      </c>
      <c r="B4" s="6" t="str">
        <f>"202501"</f>
        <v>202501</v>
      </c>
      <c r="C4" s="6" t="str">
        <f t="shared" si="1"/>
        <v>202509</v>
      </c>
      <c r="D4" s="7" t="s">
        <v>10</v>
      </c>
      <c r="E4" s="6" t="str">
        <f>"2"</f>
        <v>2</v>
      </c>
      <c r="F4" s="8" t="str">
        <f>"27386.1"</f>
        <v>27386.1</v>
      </c>
    </row>
    <row r="5" ht="21" customHeight="1" spans="1:6">
      <c r="A5" s="6" t="s">
        <v>11</v>
      </c>
      <c r="B5" s="6" t="str">
        <f t="shared" si="0"/>
        <v>202507</v>
      </c>
      <c r="C5" s="6" t="str">
        <f t="shared" si="1"/>
        <v>202509</v>
      </c>
      <c r="D5" s="7" t="s">
        <v>12</v>
      </c>
      <c r="E5" s="6" t="str">
        <f>"1"</f>
        <v>1</v>
      </c>
      <c r="F5" s="8" t="str">
        <f>"3045.12"</f>
        <v>3045.12</v>
      </c>
    </row>
    <row r="6" ht="21" customHeight="1" spans="1:6">
      <c r="A6" s="6" t="s">
        <v>13</v>
      </c>
      <c r="B6" s="6" t="str">
        <f t="shared" si="0"/>
        <v>202507</v>
      </c>
      <c r="C6" s="6" t="str">
        <f t="shared" si="1"/>
        <v>202509</v>
      </c>
      <c r="D6" s="7" t="s">
        <v>14</v>
      </c>
      <c r="E6" s="6" t="str">
        <f>"11"</f>
        <v>11</v>
      </c>
      <c r="F6" s="8" t="str">
        <f>"33496.32"</f>
        <v>33496.32</v>
      </c>
    </row>
    <row r="7" ht="21" customHeight="1" spans="1:6">
      <c r="A7" s="6" t="s">
        <v>15</v>
      </c>
      <c r="B7" s="6" t="str">
        <f t="shared" si="0"/>
        <v>202507</v>
      </c>
      <c r="C7" s="6" t="str">
        <f t="shared" si="1"/>
        <v>202509</v>
      </c>
      <c r="D7" s="7" t="s">
        <v>16</v>
      </c>
      <c r="E7" s="6" t="str">
        <f>"1"</f>
        <v>1</v>
      </c>
      <c r="F7" s="8" t="str">
        <f>"3373.65"</f>
        <v>3373.65</v>
      </c>
    </row>
    <row r="8" ht="21" customHeight="1" spans="1:6">
      <c r="A8" s="6" t="s">
        <v>17</v>
      </c>
      <c r="B8" s="6" t="str">
        <f t="shared" si="0"/>
        <v>202507</v>
      </c>
      <c r="C8" s="6" t="str">
        <f t="shared" si="1"/>
        <v>202509</v>
      </c>
      <c r="D8" s="7" t="s">
        <v>18</v>
      </c>
      <c r="E8" s="6" t="str">
        <f>"14"</f>
        <v>14</v>
      </c>
      <c r="F8" s="8" t="str">
        <f>"42631.68"</f>
        <v>42631.68</v>
      </c>
    </row>
    <row r="9" ht="21" customHeight="1" spans="1:6">
      <c r="A9" s="6" t="s">
        <v>19</v>
      </c>
      <c r="B9" s="6" t="str">
        <f t="shared" si="0"/>
        <v>202507</v>
      </c>
      <c r="C9" s="6" t="str">
        <f t="shared" si="1"/>
        <v>202509</v>
      </c>
      <c r="D9" s="7" t="s">
        <v>20</v>
      </c>
      <c r="E9" s="6" t="str">
        <f>"2"</f>
        <v>2</v>
      </c>
      <c r="F9" s="8" t="str">
        <f>"6090.24"</f>
        <v>6090.24</v>
      </c>
    </row>
    <row r="10" ht="21" customHeight="1" spans="1:6">
      <c r="A10" s="6" t="s">
        <v>21</v>
      </c>
      <c r="B10" s="6" t="str">
        <f t="shared" si="0"/>
        <v>202507</v>
      </c>
      <c r="C10" s="6" t="str">
        <f t="shared" si="1"/>
        <v>202509</v>
      </c>
      <c r="D10" s="7" t="s">
        <v>22</v>
      </c>
      <c r="E10" s="6" t="str">
        <f>"3"</f>
        <v>3</v>
      </c>
      <c r="F10" s="8" t="str">
        <f>"12368.7"</f>
        <v>12368.7</v>
      </c>
    </row>
    <row r="11" ht="21" customHeight="1" spans="1:6">
      <c r="A11" s="6" t="s">
        <v>23</v>
      </c>
      <c r="B11" s="6" t="str">
        <f t="shared" si="0"/>
        <v>202507</v>
      </c>
      <c r="C11" s="6" t="str">
        <f t="shared" si="1"/>
        <v>202509</v>
      </c>
      <c r="D11" s="7" t="s">
        <v>24</v>
      </c>
      <c r="E11" s="6" t="str">
        <f>"1"</f>
        <v>1</v>
      </c>
      <c r="F11" s="8" t="str">
        <f>"3037.97"</f>
        <v>3037.97</v>
      </c>
    </row>
    <row r="12" ht="21" customHeight="1" spans="1:6">
      <c r="A12" s="6" t="s">
        <v>25</v>
      </c>
      <c r="B12" s="6" t="str">
        <f t="shared" si="0"/>
        <v>202507</v>
      </c>
      <c r="C12" s="6" t="str">
        <f t="shared" si="1"/>
        <v>202509</v>
      </c>
      <c r="D12" s="7" t="s">
        <v>26</v>
      </c>
      <c r="E12" s="6" t="str">
        <f>"3"</f>
        <v>3</v>
      </c>
      <c r="F12" s="8" t="str">
        <f>"15137.28"</f>
        <v>15137.28</v>
      </c>
    </row>
    <row r="13" ht="29" customHeight="1" spans="1:6">
      <c r="A13" s="6" t="s">
        <v>27</v>
      </c>
      <c r="B13" s="6" t="str">
        <f t="shared" si="0"/>
        <v>202507</v>
      </c>
      <c r="C13" s="6" t="str">
        <f t="shared" si="1"/>
        <v>202509</v>
      </c>
      <c r="D13" s="7" t="s">
        <v>28</v>
      </c>
      <c r="E13" s="6" t="str">
        <f>"19"</f>
        <v>19</v>
      </c>
      <c r="F13" s="8" t="str">
        <f>"57939.6"</f>
        <v>57939.6</v>
      </c>
    </row>
    <row r="14" ht="21" customHeight="1" spans="1:6">
      <c r="A14" s="6" t="s">
        <v>29</v>
      </c>
      <c r="B14" s="6" t="str">
        <f t="shared" si="0"/>
        <v>202507</v>
      </c>
      <c r="C14" s="6" t="str">
        <f t="shared" si="1"/>
        <v>202509</v>
      </c>
      <c r="D14" s="7" t="s">
        <v>30</v>
      </c>
      <c r="E14" s="6" t="str">
        <f>"2"</f>
        <v>2</v>
      </c>
      <c r="F14" s="8" t="str">
        <f>"6321"</f>
        <v>6321</v>
      </c>
    </row>
    <row r="15" ht="36" customHeight="1" spans="1:6">
      <c r="A15" s="6" t="s">
        <v>31</v>
      </c>
      <c r="B15" s="6" t="str">
        <f t="shared" si="0"/>
        <v>202507</v>
      </c>
      <c r="C15" s="6" t="str">
        <f t="shared" si="1"/>
        <v>202509</v>
      </c>
      <c r="D15" s="7" t="s">
        <v>32</v>
      </c>
      <c r="E15" s="6" t="str">
        <f>"2"</f>
        <v>2</v>
      </c>
      <c r="F15" s="8" t="str">
        <f>"6090.24"</f>
        <v>6090.24</v>
      </c>
    </row>
    <row r="16" ht="21" customHeight="1" spans="1:6">
      <c r="A16" s="6" t="s">
        <v>33</v>
      </c>
      <c r="B16" s="6" t="str">
        <f t="shared" si="0"/>
        <v>202507</v>
      </c>
      <c r="C16" s="6" t="str">
        <f t="shared" si="1"/>
        <v>202509</v>
      </c>
      <c r="D16" s="7" t="s">
        <v>34</v>
      </c>
      <c r="E16" s="6" t="str">
        <f t="shared" ref="E16:E19" si="2">"1"</f>
        <v>1</v>
      </c>
      <c r="F16" s="8" t="str">
        <f t="shared" ref="F16:F21" si="3">"3045.12"</f>
        <v>3045.12</v>
      </c>
    </row>
    <row r="17" ht="21" customHeight="1" spans="1:6">
      <c r="A17" s="6" t="s">
        <v>35</v>
      </c>
      <c r="B17" s="6" t="str">
        <f t="shared" si="0"/>
        <v>202507</v>
      </c>
      <c r="C17" s="6" t="str">
        <f t="shared" si="1"/>
        <v>202509</v>
      </c>
      <c r="D17" s="7" t="s">
        <v>36</v>
      </c>
      <c r="E17" s="6" t="str">
        <f t="shared" si="2"/>
        <v>1</v>
      </c>
      <c r="F17" s="8" t="str">
        <f>"3023.67"</f>
        <v>3023.67</v>
      </c>
    </row>
    <row r="18" ht="21" customHeight="1" spans="1:6">
      <c r="A18" s="6" t="s">
        <v>37</v>
      </c>
      <c r="B18" s="6" t="str">
        <f t="shared" si="0"/>
        <v>202507</v>
      </c>
      <c r="C18" s="6" t="str">
        <f t="shared" si="1"/>
        <v>202509</v>
      </c>
      <c r="D18" s="7" t="s">
        <v>38</v>
      </c>
      <c r="E18" s="6" t="str">
        <f>"4"</f>
        <v>4</v>
      </c>
      <c r="F18" s="8" t="str">
        <f>"12094.68"</f>
        <v>12094.68</v>
      </c>
    </row>
    <row r="19" ht="21" customHeight="1" spans="1:6">
      <c r="A19" s="6" t="s">
        <v>39</v>
      </c>
      <c r="B19" s="6" t="str">
        <f t="shared" si="0"/>
        <v>202507</v>
      </c>
      <c r="C19" s="6" t="str">
        <f t="shared" si="1"/>
        <v>202509</v>
      </c>
      <c r="D19" s="7" t="s">
        <v>40</v>
      </c>
      <c r="E19" s="6" t="str">
        <f t="shared" si="2"/>
        <v>1</v>
      </c>
      <c r="F19" s="8" t="str">
        <f t="shared" si="3"/>
        <v>3045.12</v>
      </c>
    </row>
    <row r="20" ht="21" customHeight="1" spans="1:6">
      <c r="A20" s="6" t="s">
        <v>41</v>
      </c>
      <c r="B20" s="6" t="str">
        <f t="shared" si="0"/>
        <v>202507</v>
      </c>
      <c r="C20" s="6" t="str">
        <f t="shared" si="1"/>
        <v>202509</v>
      </c>
      <c r="D20" s="7" t="s">
        <v>42</v>
      </c>
      <c r="E20" s="6" t="str">
        <f>"2"</f>
        <v>2</v>
      </c>
      <c r="F20" s="8" t="str">
        <f>"6291.6"</f>
        <v>6291.6</v>
      </c>
    </row>
    <row r="21" ht="31" customHeight="1" spans="1:6">
      <c r="A21" s="6" t="s">
        <v>43</v>
      </c>
      <c r="B21" s="6" t="str">
        <f t="shared" si="0"/>
        <v>202507</v>
      </c>
      <c r="C21" s="6" t="str">
        <f t="shared" si="1"/>
        <v>202509</v>
      </c>
      <c r="D21" s="7" t="s">
        <v>44</v>
      </c>
      <c r="E21" s="6" t="str">
        <f>"1"</f>
        <v>1</v>
      </c>
      <c r="F21" s="8" t="str">
        <f t="shared" si="3"/>
        <v>3045.12</v>
      </c>
    </row>
    <row r="22" ht="21" customHeight="1" spans="1:6">
      <c r="A22" s="6" t="s">
        <v>45</v>
      </c>
      <c r="B22" s="6" t="str">
        <f t="shared" si="0"/>
        <v>202507</v>
      </c>
      <c r="C22" s="6" t="str">
        <f t="shared" si="1"/>
        <v>202509</v>
      </c>
      <c r="D22" s="7" t="s">
        <v>46</v>
      </c>
      <c r="E22" s="6" t="str">
        <f>"19"</f>
        <v>19</v>
      </c>
      <c r="F22" s="8" t="str">
        <f>"65336.82"</f>
        <v>65336.82</v>
      </c>
    </row>
    <row r="23" ht="31" customHeight="1" spans="1:6">
      <c r="A23" s="6" t="s">
        <v>47</v>
      </c>
      <c r="B23" s="6" t="str">
        <f t="shared" si="0"/>
        <v>202507</v>
      </c>
      <c r="C23" s="6" t="str">
        <f t="shared" si="1"/>
        <v>202509</v>
      </c>
      <c r="D23" s="7" t="s">
        <v>48</v>
      </c>
      <c r="E23" s="6" t="str">
        <f>"25"</f>
        <v>25</v>
      </c>
      <c r="F23" s="8" t="str">
        <f>"82030.02"</f>
        <v>82030.02</v>
      </c>
    </row>
    <row r="24" ht="21" customHeight="1" spans="1:6">
      <c r="A24" s="6" t="s">
        <v>49</v>
      </c>
      <c r="B24" s="6" t="str">
        <f t="shared" si="0"/>
        <v>202507</v>
      </c>
      <c r="C24" s="6" t="str">
        <f t="shared" si="1"/>
        <v>202509</v>
      </c>
      <c r="D24" s="7" t="s">
        <v>50</v>
      </c>
      <c r="E24" s="6" t="str">
        <f>"2"</f>
        <v>2</v>
      </c>
      <c r="F24" s="8" t="str">
        <f>"6047.34"</f>
        <v>6047.34</v>
      </c>
    </row>
  </sheetData>
  <mergeCells count="1">
    <mergeCell ref="A1:F1"/>
  </mergeCells>
  <pageMargins left="0.236111111111111" right="0.156944444444444" top="1" bottom="1" header="0.5" footer="0.5"/>
  <pageSetup paperSize="9" orientation="portrait"/>
  <headerFooter/>
  <ignoredErrors>
    <ignoredError sqref="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2025-11-28T01:08:52Z</dcterms:created>
  <dcterms:modified xsi:type="dcterms:W3CDTF">2025-11-28T01:33:00Z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41FF7298DEC94D9C9F8E5DB466AD5C3A</vt:lpwstr>
  </property>
  <property fmtid="{D5CDD505-2E9C-101B-9397-08002B2CF9AE}" pid="3" name="KSOProductBuildVer">
    <vt:lpwstr>2052-11.8.2.11813</vt:lpwstr>
  </property>
</Properties>
</file>