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export" sheetId="1" r:id="rId1"/>
  </sheets>
  <calcPr calcId="144525"/>
</workbook>
</file>

<file path=xl/sharedStrings.xml><?xml version="1.0" encoding="utf-8"?>
<sst xmlns="http://schemas.openxmlformats.org/spreadsheetml/2006/main" count="52" uniqueCount="52">
  <si>
    <t>融安县2025年第四季度企业吸纳脱贫劳动力社保补贴名单</t>
  </si>
  <si>
    <t>单位名称</t>
  </si>
  <si>
    <t>申报开始年月</t>
  </si>
  <si>
    <t>申报结束年月</t>
  </si>
  <si>
    <t>单位地址</t>
  </si>
  <si>
    <t>符合条件人数（人）</t>
  </si>
  <si>
    <t>补贴合计（元）</t>
  </si>
  <si>
    <t>融安县中茂燃气有限责任公司</t>
  </si>
  <si>
    <t>融安县长安镇广场南路390号</t>
  </si>
  <si>
    <t>柳州良丰生态科技有限公司</t>
  </si>
  <si>
    <t>融安县长安镇融洲路160号</t>
  </si>
  <si>
    <t>融安县天禾城大酒店投资管理有限公司</t>
  </si>
  <si>
    <t>融安县长安镇广场东路2号（华融天禾城）</t>
  </si>
  <si>
    <t>广西壮象木业有限公司</t>
  </si>
  <si>
    <t>融安县红卫竹木深加工园区</t>
  </si>
  <si>
    <t>融安县三友木业有限公司</t>
  </si>
  <si>
    <t>融安县浮石镇泉头村</t>
  </si>
  <si>
    <t>广西鲁源新材料科技有限公司</t>
  </si>
  <si>
    <t>融安县浮石镇泉头村工业园区内</t>
  </si>
  <si>
    <t>广西融林林业发展有限公司融安分公司</t>
  </si>
  <si>
    <t>融安县长安镇体育路130号</t>
  </si>
  <si>
    <t>中誉恒信工程咨询有限公司柳州第一分公司</t>
  </si>
  <si>
    <t>融安县长安镇广场东路2号华融天禾城3号楼一层5号商铺</t>
  </si>
  <si>
    <t>融安县融嘉工艺有限公司</t>
  </si>
  <si>
    <t>融安县长安镇大坡村高泽工业区</t>
  </si>
  <si>
    <t>融安县富源液化气有限责任公司</t>
  </si>
  <si>
    <t>融安县长安镇大坡村</t>
  </si>
  <si>
    <t>广西仙草堂制药有限责任公司</t>
  </si>
  <si>
    <t>柳州市融安县长安镇红卫路139号</t>
  </si>
  <si>
    <t>融安睿智环保科技有限公司</t>
  </si>
  <si>
    <t>融安县浮石镇斯柳工业园（综合楼）3楼302室</t>
  </si>
  <si>
    <t>融安蜀阳单采血浆有限公司</t>
  </si>
  <si>
    <t>融安县长安镇红卫路81号</t>
  </si>
  <si>
    <t>广西融安鱼峰水泥有限公司</t>
  </si>
  <si>
    <t>融安县浮石镇七星坡</t>
  </si>
  <si>
    <t>融安县易达汽车修理厂（微型企业）</t>
  </si>
  <si>
    <t>融安县长安镇上面寨209国道东面</t>
  </si>
  <si>
    <t>广西壮象家居股份有限公司</t>
  </si>
  <si>
    <t>柳州市融安县长安镇红卫工业园区</t>
  </si>
  <si>
    <t>融安县资产管理有限责任公司</t>
  </si>
  <si>
    <t>融安县长安镇高岭头111号</t>
  </si>
  <si>
    <t>融安县宏业建设工程质量检测有限公司</t>
  </si>
  <si>
    <t>长安镇新民二区113号</t>
  </si>
  <si>
    <t>融安县永安液化石油气有限公司</t>
  </si>
  <si>
    <t>融安县长安镇江口村石其屯</t>
  </si>
  <si>
    <t>融安县水力发电公司浮石水电站分公司</t>
  </si>
  <si>
    <t>融安县长安镇东兴街45号</t>
  </si>
  <si>
    <t>广西融安鱼峰混凝土有限公司</t>
  </si>
  <si>
    <t>柳州市融安县浮石镇泉头村泉头屯</t>
  </si>
  <si>
    <t>融安县板榄镇林场</t>
  </si>
  <si>
    <t>融安县板榄镇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</si>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</sst>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9" applyNumberFormat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2" borderId="10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tabSelected="1" zoomScaleSheetLayoutView="60" workbookViewId="0">
      <selection activeCell="H5" sqref="H5"/>
    </sheetView>
  </sheetViews>
  <sheetFormatPr defaultColWidth="9" defaultRowHeight="13.5" outlineLevelCol="5"/>
  <cols>
    <col min="1" max="1" width="28.125" style="2" customWidth="1"/>
    <col min="2" max="2" width="7.75" style="2" customWidth="1"/>
    <col min="3" max="3" width="7.5" style="2" customWidth="1"/>
    <col min="4" max="4" width="28.125" style="2" customWidth="1"/>
    <col min="5" max="5" width="7.5" style="2" customWidth="1"/>
    <col min="6" max="6" width="14" style="2" customWidth="1"/>
  </cols>
  <sheetData>
    <row r="1" ht="43" customHeight="1" spans="1:6">
      <c r="A1" s="3" t="s">
        <v>0</v>
      </c>
      <c r="B1" s="3"/>
      <c r="C1" s="3"/>
      <c r="D1" s="3"/>
      <c r="E1" s="3"/>
      <c r="F1" s="3"/>
    </row>
    <row r="2" s="1" customFormat="1" ht="46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1" ht="24" customHeight="1" spans="1:6">
      <c r="A3" s="4" t="s">
        <v>7</v>
      </c>
      <c r="B3" s="4" t="str">
        <f t="shared" ref="B3:B24" si="0">"202510"</f>
        <v>202510</v>
      </c>
      <c r="C3" s="4" t="str">
        <f t="shared" ref="C3:C24" si="1">"202512"</f>
        <v>202512</v>
      </c>
      <c r="D3" s="4" t="s">
        <v>8</v>
      </c>
      <c r="E3" s="4" t="str">
        <f>"1"</f>
        <v>1</v>
      </c>
      <c r="F3" s="4" t="str">
        <f>"3045.12"</f>
        <v>3045.12</v>
      </c>
    </row>
    <row r="4" s="1" customFormat="1" ht="24" customHeight="1" spans="1:6">
      <c r="A4" s="4" t="s">
        <v>9</v>
      </c>
      <c r="B4" s="4" t="str">
        <f t="shared" si="0"/>
        <v>202510</v>
      </c>
      <c r="C4" s="4" t="str">
        <f t="shared" si="1"/>
        <v>202512</v>
      </c>
      <c r="D4" s="4" t="s">
        <v>10</v>
      </c>
      <c r="E4" s="4" t="str">
        <f>"1"</f>
        <v>1</v>
      </c>
      <c r="F4" s="4" t="str">
        <f>"3045.12"</f>
        <v>3045.12</v>
      </c>
    </row>
    <row r="5" s="1" customFormat="1" ht="35" customHeight="1" spans="1:6">
      <c r="A5" s="4" t="s">
        <v>11</v>
      </c>
      <c r="B5" s="4" t="str">
        <f t="shared" si="0"/>
        <v>202510</v>
      </c>
      <c r="C5" s="4" t="str">
        <f t="shared" si="1"/>
        <v>202512</v>
      </c>
      <c r="D5" s="4" t="s">
        <v>12</v>
      </c>
      <c r="E5" s="4" t="str">
        <f>"2"</f>
        <v>2</v>
      </c>
      <c r="F5" s="4" t="str">
        <f>"6090.24"</f>
        <v>6090.24</v>
      </c>
    </row>
    <row r="6" s="1" customFormat="1" ht="24" customHeight="1" spans="1:6">
      <c r="A6" s="4" t="s">
        <v>13</v>
      </c>
      <c r="B6" s="4" t="str">
        <f t="shared" si="0"/>
        <v>202510</v>
      </c>
      <c r="C6" s="4" t="str">
        <f t="shared" si="1"/>
        <v>202512</v>
      </c>
      <c r="D6" s="4" t="s">
        <v>14</v>
      </c>
      <c r="E6" s="4" t="str">
        <f>"3"</f>
        <v>3</v>
      </c>
      <c r="F6" s="4" t="str">
        <f>"9135.36"</f>
        <v>9135.36</v>
      </c>
    </row>
    <row r="7" s="1" customFormat="1" ht="24" customHeight="1" spans="1:6">
      <c r="A7" s="4" t="s">
        <v>15</v>
      </c>
      <c r="B7" s="4" t="str">
        <f t="shared" si="0"/>
        <v>202510</v>
      </c>
      <c r="C7" s="4" t="str">
        <f t="shared" si="1"/>
        <v>202512</v>
      </c>
      <c r="D7" s="4" t="s">
        <v>16</v>
      </c>
      <c r="E7" s="4" t="str">
        <f>"4"</f>
        <v>4</v>
      </c>
      <c r="F7" s="4" t="str">
        <f>"12180.48"</f>
        <v>12180.48</v>
      </c>
    </row>
    <row r="8" s="1" customFormat="1" ht="35" customHeight="1" spans="1:6">
      <c r="A8" s="4" t="s">
        <v>17</v>
      </c>
      <c r="B8" s="4" t="str">
        <f t="shared" si="0"/>
        <v>202510</v>
      </c>
      <c r="C8" s="4" t="str">
        <f t="shared" si="1"/>
        <v>202512</v>
      </c>
      <c r="D8" s="4" t="s">
        <v>18</v>
      </c>
      <c r="E8" s="4" t="str">
        <f>"11"</f>
        <v>11</v>
      </c>
      <c r="F8" s="4" t="str">
        <f>"33496.32"</f>
        <v>33496.32</v>
      </c>
    </row>
    <row r="9" s="1" customFormat="1" ht="36" customHeight="1" spans="1:6">
      <c r="A9" s="4" t="s">
        <v>19</v>
      </c>
      <c r="B9" s="4" t="str">
        <f t="shared" si="0"/>
        <v>202510</v>
      </c>
      <c r="C9" s="4" t="str">
        <f t="shared" si="1"/>
        <v>202512</v>
      </c>
      <c r="D9" s="4" t="s">
        <v>20</v>
      </c>
      <c r="E9" s="4" t="str">
        <f>"1"</f>
        <v>1</v>
      </c>
      <c r="F9" s="4" t="str">
        <f>"3045.12"</f>
        <v>3045.12</v>
      </c>
    </row>
    <row r="10" s="1" customFormat="1" ht="36" customHeight="1" spans="1:6">
      <c r="A10" s="4" t="s">
        <v>21</v>
      </c>
      <c r="B10" s="4" t="str">
        <f t="shared" si="0"/>
        <v>202510</v>
      </c>
      <c r="C10" s="4" t="str">
        <f t="shared" si="1"/>
        <v>202512</v>
      </c>
      <c r="D10" s="4" t="s">
        <v>22</v>
      </c>
      <c r="E10" s="4" t="str">
        <f>"1"</f>
        <v>1</v>
      </c>
      <c r="F10" s="4" t="str">
        <f>"3045.12"</f>
        <v>3045.12</v>
      </c>
    </row>
    <row r="11" s="1" customFormat="1" ht="35" customHeight="1" spans="1:6">
      <c r="A11" s="4" t="s">
        <v>23</v>
      </c>
      <c r="B11" s="4" t="str">
        <f t="shared" si="0"/>
        <v>202510</v>
      </c>
      <c r="C11" s="4" t="str">
        <f t="shared" si="1"/>
        <v>202512</v>
      </c>
      <c r="D11" s="4" t="s">
        <v>24</v>
      </c>
      <c r="E11" s="4" t="str">
        <f>"2"</f>
        <v>2</v>
      </c>
      <c r="F11" s="4" t="str">
        <f>"6090.24"</f>
        <v>6090.24</v>
      </c>
    </row>
    <row r="12" s="1" customFormat="1" ht="24" customHeight="1" spans="1:6">
      <c r="A12" s="4" t="s">
        <v>25</v>
      </c>
      <c r="B12" s="4" t="str">
        <f t="shared" si="0"/>
        <v>202510</v>
      </c>
      <c r="C12" s="4" t="str">
        <f t="shared" si="1"/>
        <v>202512</v>
      </c>
      <c r="D12" s="4" t="s">
        <v>26</v>
      </c>
      <c r="E12" s="4" t="str">
        <f>"2"</f>
        <v>2</v>
      </c>
      <c r="F12" s="4" t="str">
        <f>"6335.4"</f>
        <v>6335.4</v>
      </c>
    </row>
    <row r="13" s="1" customFormat="1" ht="39" customHeight="1" spans="1:6">
      <c r="A13" s="4" t="s">
        <v>27</v>
      </c>
      <c r="B13" s="4" t="str">
        <f t="shared" si="0"/>
        <v>202510</v>
      </c>
      <c r="C13" s="4" t="str">
        <f t="shared" si="1"/>
        <v>202512</v>
      </c>
      <c r="D13" s="4" t="s">
        <v>28</v>
      </c>
      <c r="E13" s="4" t="str">
        <f>"14"</f>
        <v>14</v>
      </c>
      <c r="F13" s="4" t="str">
        <f>"42631.68"</f>
        <v>42631.68</v>
      </c>
    </row>
    <row r="14" s="1" customFormat="1" ht="33" customHeight="1" spans="1:6">
      <c r="A14" s="4" t="s">
        <v>29</v>
      </c>
      <c r="B14" s="4" t="str">
        <f t="shared" si="0"/>
        <v>202510</v>
      </c>
      <c r="C14" s="4" t="str">
        <f t="shared" si="1"/>
        <v>202512</v>
      </c>
      <c r="D14" s="4" t="s">
        <v>30</v>
      </c>
      <c r="E14" s="4" t="str">
        <f>"26"</f>
        <v>26</v>
      </c>
      <c r="F14" s="4" t="str">
        <f>"85337.52"</f>
        <v>85337.52</v>
      </c>
    </row>
    <row r="15" s="1" customFormat="1" ht="24" customHeight="1" spans="1:6">
      <c r="A15" s="4" t="s">
        <v>31</v>
      </c>
      <c r="B15" s="4" t="str">
        <f t="shared" si="0"/>
        <v>202510</v>
      </c>
      <c r="C15" s="4" t="str">
        <f t="shared" si="1"/>
        <v>202512</v>
      </c>
      <c r="D15" s="4" t="s">
        <v>32</v>
      </c>
      <c r="E15" s="4" t="str">
        <f>"3"</f>
        <v>3</v>
      </c>
      <c r="F15" s="4" t="str">
        <f>"15137.28"</f>
        <v>15137.28</v>
      </c>
    </row>
    <row r="16" s="1" customFormat="1" ht="24" customHeight="1" spans="1:6">
      <c r="A16" s="4" t="s">
        <v>33</v>
      </c>
      <c r="B16" s="4" t="str">
        <f t="shared" si="0"/>
        <v>202510</v>
      </c>
      <c r="C16" s="4" t="str">
        <f t="shared" si="1"/>
        <v>202512</v>
      </c>
      <c r="D16" s="4" t="s">
        <v>34</v>
      </c>
      <c r="E16" s="4" t="str">
        <f>"19"</f>
        <v>19</v>
      </c>
      <c r="F16" s="4" t="str">
        <f>"65336.82"</f>
        <v>65336.82</v>
      </c>
    </row>
    <row r="17" s="1" customFormat="1" ht="32" customHeight="1" spans="1:6">
      <c r="A17" s="4" t="s">
        <v>35</v>
      </c>
      <c r="B17" s="4" t="str">
        <f t="shared" si="0"/>
        <v>202510</v>
      </c>
      <c r="C17" s="4" t="str">
        <f t="shared" si="1"/>
        <v>202512</v>
      </c>
      <c r="D17" s="4" t="s">
        <v>36</v>
      </c>
      <c r="E17" s="4" t="str">
        <f>"2"</f>
        <v>2</v>
      </c>
      <c r="F17" s="4" t="str">
        <f>"6090.24"</f>
        <v>6090.24</v>
      </c>
    </row>
    <row r="18" s="1" customFormat="1" ht="24" customHeight="1" spans="1:6">
      <c r="A18" s="4" t="s">
        <v>37</v>
      </c>
      <c r="B18" s="4" t="str">
        <f t="shared" si="0"/>
        <v>202510</v>
      </c>
      <c r="C18" s="4" t="str">
        <f t="shared" si="1"/>
        <v>202512</v>
      </c>
      <c r="D18" s="4" t="s">
        <v>38</v>
      </c>
      <c r="E18" s="4" t="str">
        <f t="shared" ref="E18:E20" si="2">"1"</f>
        <v>1</v>
      </c>
      <c r="F18" s="4" t="str">
        <f>"3045.12"</f>
        <v>3045.12</v>
      </c>
    </row>
    <row r="19" s="1" customFormat="1" ht="24" customHeight="1" spans="1:6">
      <c r="A19" s="4" t="s">
        <v>39</v>
      </c>
      <c r="B19" s="4" t="str">
        <f t="shared" si="0"/>
        <v>202510</v>
      </c>
      <c r="C19" s="4" t="str">
        <f t="shared" si="1"/>
        <v>202512</v>
      </c>
      <c r="D19" s="4" t="s">
        <v>40</v>
      </c>
      <c r="E19" s="4" t="str">
        <f t="shared" si="2"/>
        <v>1</v>
      </c>
      <c r="F19" s="4" t="str">
        <f>"3373.65"</f>
        <v>3373.65</v>
      </c>
    </row>
    <row r="20" s="1" customFormat="1" ht="36" customHeight="1" spans="1:6">
      <c r="A20" s="4" t="s">
        <v>41</v>
      </c>
      <c r="B20" s="4" t="str">
        <f t="shared" si="0"/>
        <v>202510</v>
      </c>
      <c r="C20" s="4" t="str">
        <f t="shared" si="1"/>
        <v>202512</v>
      </c>
      <c r="D20" s="4" t="s">
        <v>42</v>
      </c>
      <c r="E20" s="4" t="str">
        <f t="shared" si="2"/>
        <v>1</v>
      </c>
      <c r="F20" s="4" t="str">
        <f>"3045.12"</f>
        <v>3045.12</v>
      </c>
    </row>
    <row r="21" s="1" customFormat="1" ht="24" customHeight="1" spans="1:6">
      <c r="A21" s="4" t="s">
        <v>43</v>
      </c>
      <c r="B21" s="4" t="str">
        <f t="shared" si="0"/>
        <v>202510</v>
      </c>
      <c r="C21" s="4" t="str">
        <f t="shared" si="1"/>
        <v>202512</v>
      </c>
      <c r="D21" s="4" t="s">
        <v>44</v>
      </c>
      <c r="E21" s="4" t="str">
        <f>"3"</f>
        <v>3</v>
      </c>
      <c r="F21" s="4" t="str">
        <f>"12368.7"</f>
        <v>12368.7</v>
      </c>
    </row>
    <row r="22" s="1" customFormat="1" ht="33" customHeight="1" spans="1:6">
      <c r="A22" s="4" t="s">
        <v>45</v>
      </c>
      <c r="B22" s="4" t="str">
        <f t="shared" si="0"/>
        <v>202510</v>
      </c>
      <c r="C22" s="4" t="str">
        <f t="shared" si="1"/>
        <v>202512</v>
      </c>
      <c r="D22" s="4" t="s">
        <v>46</v>
      </c>
      <c r="E22" s="4" t="str">
        <f t="shared" ref="E22:E24" si="3">"2"</f>
        <v>2</v>
      </c>
      <c r="F22" s="4" t="str">
        <f>"9128.7"</f>
        <v>9128.7</v>
      </c>
    </row>
    <row r="23" s="1" customFormat="1" ht="30" customHeight="1" spans="1:6">
      <c r="A23" s="4" t="s">
        <v>47</v>
      </c>
      <c r="B23" s="4" t="str">
        <f t="shared" si="0"/>
        <v>202510</v>
      </c>
      <c r="C23" s="4" t="str">
        <f t="shared" si="1"/>
        <v>202512</v>
      </c>
      <c r="D23" s="4" t="s">
        <v>48</v>
      </c>
      <c r="E23" s="4" t="str">
        <f t="shared" si="3"/>
        <v>2</v>
      </c>
      <c r="F23" s="4" t="str">
        <f>"6090.24"</f>
        <v>6090.24</v>
      </c>
    </row>
    <row r="24" s="1" customFormat="1" ht="24" customHeight="1" spans="1:6">
      <c r="A24" s="4" t="s">
        <v>49</v>
      </c>
      <c r="B24" s="4" t="str">
        <f t="shared" si="0"/>
        <v>202510</v>
      </c>
      <c r="C24" s="4" t="str">
        <f t="shared" si="1"/>
        <v>202512</v>
      </c>
      <c r="D24" s="4" t="s">
        <v>50</v>
      </c>
      <c r="E24" s="4" t="str">
        <f t="shared" si="3"/>
        <v>2</v>
      </c>
      <c r="F24" s="4" t="str">
        <f>"6321"</f>
        <v>6321</v>
      </c>
    </row>
    <row r="25" ht="39" customHeight="1" spans="1:6">
      <c r="A25" s="5" t="s">
        <v>51</v>
      </c>
      <c r="B25" s="6"/>
      <c r="C25" s="6"/>
      <c r="D25" s="7"/>
      <c r="E25" s="8">
        <v>104</v>
      </c>
      <c r="F25" s="8">
        <v>343414.59</v>
      </c>
    </row>
  </sheetData>
  <mergeCells count="2">
    <mergeCell ref="A1:F1"/>
    <mergeCell ref="A25:D25"/>
  </mergeCells>
  <pageMargins left="0.511805555555556" right="0.275" top="0.275" bottom="0.314583333333333" header="0.354166666666667" footer="0.2361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export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2026-02-27T02:41:44Z</dcterms:created>
  <dcterms:modified xsi:type="dcterms:W3CDTF">2026-02-27T02:54:16Z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F60D196CB71947018EF37444B6E5FCA5</vt:lpwstr>
  </property>
  <property fmtid="{D5CDD505-2E9C-101B-9397-08002B2CF9AE}" pid="3" name="KSOProductBuildVer">
    <vt:lpwstr>2052-11.8.2.11813</vt:lpwstr>
  </property>
</Properties>
</file>