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905" windowHeight="12180" firstSheet="2"/>
  </bookViews>
  <sheets>
    <sheet name="预算单2002版" sheetId="13" r:id="rId1"/>
    <sheet name="Sheet2" sheetId="18" r:id="rId2"/>
  </sheets>
  <calcPr calcId="144525"/>
</workbook>
</file>

<file path=xl/sharedStrings.xml><?xml version="1.0" encoding="utf-8"?>
<sst xmlns="http://schemas.openxmlformats.org/spreadsheetml/2006/main" count="112" uniqueCount="79">
  <si>
    <t>岩土工程勘察预算表</t>
  </si>
  <si>
    <t>工程名称：融安县河西片区雨水管网集中提升工程（余家寨至安泰路至新隘路段）项目勘察</t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</si>
  <si>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</si>
  <si>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定额编号</t>
    </r>
  </si>
  <si>
    <r>
      <rPr>
        <b/>
        <sz val="10"/>
        <rFont val="宋体"/>
        <charset val="134"/>
      </rPr>
      <t>项目名称</t>
    </r>
  </si>
  <si>
    <r>
      <rPr>
        <b/>
        <sz val="10"/>
        <rFont val="宋体"/>
        <charset val="134"/>
      </rPr>
      <t>地层类别</t>
    </r>
  </si>
  <si>
    <r>
      <rPr>
        <b/>
        <sz val="10"/>
        <rFont val="宋体"/>
        <charset val="134"/>
      </rPr>
      <t>单位</t>
    </r>
  </si>
  <si>
    <r>
      <rPr>
        <b/>
        <sz val="10"/>
        <rFont val="宋体"/>
        <charset val="134"/>
      </rPr>
      <t>数量</t>
    </r>
  </si>
  <si>
    <r>
      <rPr>
        <b/>
        <sz val="10"/>
        <rFont val="宋体"/>
        <charset val="134"/>
      </rPr>
      <t>单价</t>
    </r>
    <r>
      <rPr>
        <b/>
        <sz val="10"/>
        <rFont val="Times New Roman"/>
        <charset val="134"/>
      </rPr>
      <t xml:space="preserve">
(</t>
    </r>
    <r>
      <rPr>
        <b/>
        <sz val="10"/>
        <rFont val="宋体"/>
        <charset val="134"/>
      </rPr>
      <t>元</t>
    </r>
    <r>
      <rPr>
        <b/>
        <sz val="10"/>
        <rFont val="Times New Roman"/>
        <charset val="134"/>
      </rPr>
      <t>)</t>
    </r>
  </si>
  <si>
    <t>附件调整系数</t>
  </si>
  <si>
    <r>
      <rPr>
        <b/>
        <sz val="10"/>
        <rFont val="宋体"/>
        <charset val="134"/>
      </rPr>
      <t>金额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元</t>
    </r>
    <r>
      <rPr>
        <b/>
        <sz val="10"/>
        <rFont val="Times New Roman"/>
        <charset val="134"/>
      </rPr>
      <t>)</t>
    </r>
  </si>
  <si>
    <r>
      <rPr>
        <b/>
        <sz val="10"/>
        <rFont val="宋体"/>
        <charset val="134"/>
      </rPr>
      <t>备注</t>
    </r>
  </si>
  <si>
    <t>1.0.13</t>
  </si>
  <si>
    <r>
      <rPr>
        <b/>
        <sz val="10"/>
        <rFont val="宋体"/>
        <charset val="134"/>
      </rPr>
      <t>一、工程勘察组日</t>
    </r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</si>
  <si>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工程测量</t>
    </r>
  </si>
  <si>
    <r>
      <rPr>
        <sz val="10"/>
        <rFont val="宋体"/>
        <charset val="134"/>
      </rPr>
      <t>组日</t>
    </r>
  </si>
  <si>
    <r>
      <rPr>
        <sz val="10"/>
        <rFont val="Times New Roman"/>
        <charset val="134"/>
      </rPr>
      <t>2.</t>
    </r>
    <r>
      <rPr>
        <sz val="10"/>
        <rFont val="宋体"/>
        <charset val="134"/>
      </rPr>
      <t>岩土工程验槽</t>
    </r>
  </si>
  <si>
    <t>3.1-1</t>
  </si>
  <si>
    <r>
      <rPr>
        <b/>
        <sz val="10"/>
        <rFont val="宋体"/>
        <charset val="134"/>
      </rPr>
      <t>二、技术工作费</t>
    </r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</si>
  <si>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工程勘察技术工作费（乙级）</t>
    </r>
  </si>
  <si>
    <t>实物工作收费×100%</t>
  </si>
  <si>
    <t>3.3-2</t>
  </si>
  <si>
    <t>三、岩土工程勘探（实物工作收费）</t>
  </si>
  <si>
    <r>
      <rPr>
        <sz val="10"/>
        <rFont val="Times New Roman"/>
        <charset val="134"/>
      </rPr>
      <t>1. 0  ~10m   Ⅲ</t>
    </r>
    <r>
      <rPr>
        <sz val="10"/>
        <rFont val="宋体"/>
        <charset val="134"/>
      </rPr>
      <t>类土层</t>
    </r>
  </si>
  <si>
    <t>Ⅲ</t>
  </si>
  <si>
    <r>
      <rPr>
        <sz val="10"/>
        <rFont val="宋体"/>
        <charset val="134"/>
      </rPr>
      <t>元</t>
    </r>
    <r>
      <rPr>
        <sz val="10"/>
        <rFont val="Times New Roman"/>
        <charset val="134"/>
      </rPr>
      <t>/m</t>
    </r>
  </si>
  <si>
    <r>
      <rPr>
        <sz val="10"/>
        <rFont val="Times New Roman"/>
        <charset val="134"/>
      </rPr>
      <t>2. 0  ~10m   Ⅱ</t>
    </r>
    <r>
      <rPr>
        <sz val="10"/>
        <rFont val="宋体"/>
        <charset val="134"/>
      </rPr>
      <t>类土层</t>
    </r>
  </si>
  <si>
    <t>Ⅱ</t>
  </si>
  <si>
    <r>
      <rPr>
        <sz val="10"/>
        <rFont val="Times New Roman"/>
        <charset val="134"/>
      </rPr>
      <t>3. 0  ~10m   Ⅳ</t>
    </r>
    <r>
      <rPr>
        <sz val="10"/>
        <rFont val="宋体"/>
        <charset val="134"/>
      </rPr>
      <t>类含砾层</t>
    </r>
  </si>
  <si>
    <t>Ⅳ</t>
  </si>
  <si>
    <r>
      <rPr>
        <sz val="10"/>
        <rFont val="Times New Roman"/>
        <charset val="134"/>
      </rPr>
      <t>4. 10 ~20m  Ⅳ</t>
    </r>
    <r>
      <rPr>
        <sz val="10"/>
        <rFont val="宋体"/>
        <charset val="134"/>
      </rPr>
      <t>类含砾层</t>
    </r>
  </si>
  <si>
    <r>
      <rPr>
        <sz val="10"/>
        <rFont val="Times New Roman"/>
        <charset val="134"/>
      </rPr>
      <t>5. 10 ~20m  Ⅴ</t>
    </r>
    <r>
      <rPr>
        <sz val="10"/>
        <rFont val="宋体"/>
        <charset val="134"/>
      </rPr>
      <t>类岩层</t>
    </r>
  </si>
  <si>
    <t>Ⅴ</t>
  </si>
  <si>
    <t>3.3-3</t>
  </si>
  <si>
    <t>四、取土、水、岩试样（实物工作收费）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</si>
  <si>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取土样</t>
    </r>
  </si>
  <si>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件</t>
    </r>
  </si>
  <si>
    <r>
      <rPr>
        <sz val="10"/>
        <rFont val="Times New Roman"/>
        <charset val="134"/>
      </rPr>
      <t>2.</t>
    </r>
    <r>
      <rPr>
        <sz val="10"/>
        <rFont val="宋体"/>
        <charset val="134"/>
      </rPr>
      <t>取扰动土</t>
    </r>
  </si>
  <si>
    <r>
      <rPr>
        <sz val="10"/>
        <rFont val="Times New Roman"/>
        <charset val="134"/>
      </rPr>
      <t>3.</t>
    </r>
    <r>
      <rPr>
        <sz val="10"/>
        <rFont val="宋体"/>
        <charset val="134"/>
      </rPr>
      <t>取岩芯样</t>
    </r>
  </si>
  <si>
    <r>
      <rPr>
        <sz val="10"/>
        <rFont val="Times New Roman"/>
        <charset val="134"/>
      </rPr>
      <t>4.</t>
    </r>
    <r>
      <rPr>
        <sz val="10"/>
        <rFont val="宋体"/>
        <charset val="134"/>
      </rPr>
      <t>取水</t>
    </r>
  </si>
  <si>
    <t>3.3-4</t>
  </si>
  <si>
    <t>五、原位测试（实物工作收费）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</si>
  <si>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标准贯入试验</t>
    </r>
    <r>
      <rPr>
        <sz val="10"/>
        <rFont val="Times New Roman"/>
        <charset val="134"/>
      </rPr>
      <t>D≤20m</t>
    </r>
  </si>
  <si>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次</t>
    </r>
  </si>
  <si>
    <r>
      <rPr>
        <sz val="10"/>
        <rFont val="Times New Roman"/>
        <charset val="134"/>
      </rPr>
      <t>2.</t>
    </r>
    <r>
      <rPr>
        <sz val="10"/>
        <rFont val="宋体"/>
        <charset val="134"/>
      </rPr>
      <t>重型圆锥动力触探</t>
    </r>
    <r>
      <rPr>
        <sz val="10"/>
        <rFont val="Times New Roman"/>
        <charset val="134"/>
      </rPr>
      <t>D≤10m</t>
    </r>
  </si>
  <si>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米</t>
    </r>
  </si>
  <si>
    <t>六、工程物探（实物工作收费）</t>
  </si>
  <si>
    <t>7.2-1</t>
  </si>
  <si>
    <r>
      <rPr>
        <sz val="10"/>
        <rFont val="Times New Roman"/>
        <charset val="134"/>
      </rPr>
      <t>3.</t>
    </r>
    <r>
      <rPr>
        <sz val="10"/>
        <rFont val="宋体"/>
        <charset val="134"/>
      </rPr>
      <t>钻孔波速测试</t>
    </r>
    <r>
      <rPr>
        <sz val="10"/>
        <rFont val="Times New Roman"/>
        <charset val="134"/>
      </rPr>
      <t>D≤15m</t>
    </r>
  </si>
  <si>
    <r>
      <rPr>
        <sz val="10"/>
        <rFont val="Times New Roman"/>
        <charset val="134"/>
      </rPr>
      <t>4.</t>
    </r>
    <r>
      <rPr>
        <sz val="10"/>
        <rFont val="宋体"/>
        <charset val="134"/>
      </rPr>
      <t>钻孔波速测试</t>
    </r>
    <r>
      <rPr>
        <sz val="10"/>
        <rFont val="Times New Roman"/>
        <charset val="134"/>
      </rPr>
      <t>15˂D≤30m</t>
    </r>
  </si>
  <si>
    <t>七、室内试验（实物工作收费）</t>
  </si>
  <si>
    <t>8.2-1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</si>
  <si>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土样常规项目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含水率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密度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比重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液限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塑限）</t>
    </r>
  </si>
  <si>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项</t>
    </r>
  </si>
  <si>
    <r>
      <rPr>
        <sz val="10"/>
        <rFont val="Times New Roman"/>
        <charset val="134"/>
      </rPr>
      <t>2.</t>
    </r>
    <r>
      <rPr>
        <sz val="10"/>
        <rFont val="宋体"/>
        <charset val="134"/>
      </rPr>
      <t>特殊试验项目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标准固结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压缩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直剪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反复直剪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自由膨胀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不同压力膨胀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收缩</t>
    </r>
    <r>
      <rPr>
        <sz val="10"/>
        <rFont val="Times New Roman"/>
        <charset val="134"/>
      </rPr>
      <t>)</t>
    </r>
  </si>
  <si>
    <t>8.3-1</t>
  </si>
  <si>
    <r>
      <rPr>
        <sz val="10"/>
        <rFont val="Times New Roman"/>
        <charset val="134"/>
      </rPr>
      <t>3.</t>
    </r>
    <r>
      <rPr>
        <sz val="10"/>
        <rFont val="宋体"/>
        <charset val="134"/>
      </rPr>
      <t>水质简分析</t>
    </r>
  </si>
  <si>
    <r>
      <rPr>
        <sz val="10"/>
        <rFont val="Times New Roman"/>
        <charset val="134"/>
      </rPr>
      <t>4.</t>
    </r>
    <r>
      <rPr>
        <sz val="10"/>
        <rFont val="宋体"/>
        <charset val="134"/>
      </rPr>
      <t>土的易溶盐分析</t>
    </r>
  </si>
  <si>
    <t>8.4-1</t>
  </si>
  <si>
    <r>
      <rPr>
        <sz val="10"/>
        <rFont val="Times New Roman"/>
        <charset val="134"/>
      </rPr>
      <t>6.</t>
    </r>
    <r>
      <rPr>
        <sz val="10"/>
        <rFont val="宋体"/>
        <charset val="134"/>
      </rPr>
      <t>岩样加工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机切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机开料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机磨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</si>
  <si>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块</t>
    </r>
  </si>
  <si>
    <t>8.4-2</t>
  </si>
  <si>
    <r>
      <rPr>
        <sz val="10"/>
        <rFont val="Times New Roman"/>
        <charset val="134"/>
      </rPr>
      <t>5.</t>
    </r>
    <r>
      <rPr>
        <sz val="10"/>
        <rFont val="宋体"/>
        <charset val="134"/>
      </rPr>
      <t>岩石试验</t>
    </r>
    <r>
      <rPr>
        <sz val="10"/>
        <rFont val="Times New Roman"/>
        <charset val="134"/>
      </rPr>
      <t>--</t>
    </r>
    <r>
      <rPr>
        <sz val="10"/>
        <rFont val="宋体"/>
        <charset val="134"/>
      </rPr>
      <t>单轴饱和抗压</t>
    </r>
  </si>
  <si>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组</t>
    </r>
  </si>
  <si>
    <r>
      <rPr>
        <b/>
        <sz val="10"/>
        <rFont val="宋体"/>
        <charset val="134"/>
      </rPr>
      <t>八、勘察费用总计（一</t>
    </r>
    <r>
      <rPr>
        <b/>
        <sz val="10"/>
        <rFont val="Times New Roman"/>
        <charset val="134"/>
      </rPr>
      <t>~</t>
    </r>
    <r>
      <rPr>
        <b/>
        <sz val="10"/>
        <rFont val="宋体"/>
        <charset val="134"/>
      </rPr>
      <t>八项之和）</t>
    </r>
  </si>
  <si>
    <t>九、让利系数</t>
  </si>
  <si>
    <t>十、本工程勘察费预算金额</t>
  </si>
  <si>
    <r>
      <rPr>
        <b/>
        <sz val="10"/>
        <rFont val="宋体"/>
        <charset val="134"/>
      </rPr>
      <t>第九项</t>
    </r>
    <r>
      <rPr>
        <b/>
        <sz val="10"/>
        <rFont val="Times New Roman"/>
        <charset val="134"/>
      </rPr>
      <t>×</t>
    </r>
    <r>
      <rPr>
        <b/>
        <sz val="10"/>
        <rFont val="宋体"/>
        <charset val="134"/>
      </rPr>
      <t>第十项</t>
    </r>
  </si>
  <si>
    <r>
      <t>编制说明</t>
    </r>
    <r>
      <rPr>
        <b/>
        <sz val="10"/>
        <rFont val="Times New Roman"/>
        <charset val="134"/>
      </rPr>
      <t xml:space="preserve">:
     </t>
    </r>
    <r>
      <rPr>
        <b/>
        <sz val="10"/>
        <rFont val="仿宋_GB2312"/>
        <charset val="134"/>
      </rPr>
      <t xml:space="preserve"> </t>
    </r>
    <r>
      <rPr>
        <sz val="10"/>
        <rFont val="仿宋_GB2312"/>
        <charset val="134"/>
      </rPr>
      <t>（一）收费依据:本工程勘察费依据《工程勘察设计收费标准》(2002年修订本)执行，其中钻孔跟管钻进(附加调整系数1.0)、勘探、取样、原位测试的线路上作业(附加调整系数1.0)，综合附加系数不得超过1.0。
      （二）工作量:根据《岩土工程勘察规范》GB50021-2001(2009年版)、《市政工程勘察规范》(CJJ56－2012)等相关规范，结合初步设计总平图，布置详细勘察钻孔</t>
    </r>
    <r>
      <rPr>
        <sz val="10"/>
        <rFont val="仿宋"/>
        <charset val="134"/>
      </rPr>
      <t>39个</t>
    </r>
    <r>
      <rPr>
        <sz val="10"/>
        <rFont val="仿宋_GB2312"/>
        <charset val="134"/>
      </rPr>
      <t>，勘察总进尺约</t>
    </r>
    <r>
      <rPr>
        <sz val="10"/>
        <rFont val="仿宋"/>
        <charset val="134"/>
      </rPr>
      <t>585</t>
    </r>
    <r>
      <rPr>
        <sz val="10"/>
        <rFont val="仿宋_GB2312"/>
        <charset val="134"/>
      </rPr>
      <t>m，其中土层(含杂填土)195m、卵石层</t>
    </r>
    <r>
      <rPr>
        <sz val="10"/>
        <rFont val="仿宋"/>
        <charset val="134"/>
      </rPr>
      <t>390</t>
    </r>
    <r>
      <rPr>
        <sz val="10"/>
        <rFont val="仿宋_GB2312"/>
        <charset val="134"/>
      </rPr>
      <t>m。</t>
    </r>
  </si>
  <si>
    <r>
      <t>编制单位：</t>
    </r>
    <r>
      <rPr>
        <sz val="12"/>
        <rFont val="Times New Roman"/>
        <charset val="134"/>
      </rPr>
      <t xml:space="preserve">                                                                                           </t>
    </r>
    <r>
      <rPr>
        <sz val="12"/>
        <rFont val="宋体"/>
        <charset val="134"/>
      </rPr>
      <t>编制日期：</t>
    </r>
  </si>
  <si>
    <t>工程名称</t>
  </si>
  <si>
    <t>勘察阶段</t>
  </si>
  <si>
    <t>预算价
（元）</t>
  </si>
  <si>
    <t>让利系数
（%）</t>
  </si>
  <si>
    <t>报价金额
（元）</t>
  </si>
  <si>
    <t>详细勘察</t>
  </si>
  <si>
    <t>下浮</t>
  </si>
  <si>
    <t>%</t>
  </si>
  <si>
    <t>控制价计费说明:
   1.收费依据:本工程勘察费依据《工程勘察设计收费标准》（2002年修订本）执行，钻孔跟管钻进(附加调整系数1.5)、勘探、取样、原位测试的线路上作业(附加调整系数1.3)，综合附件系数不得超过1.5。
   2.工作量:根据《岩土工程勘察规范》GB50021-2001(2009年版)、《市政工程勘察规范》(CJJ56－2012)等相关规范布置详细勘察钻孔，单孔孔深约20m(其中杂填土3m、黏土2m、卵石10m、岩层5m)，总进尺约320m。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</si>
</sst>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);[Red]\(0.0\)"/>
    <numFmt numFmtId="177" formatCode="0.00_);[Red]\(0.00\)"/>
    <numFmt numFmtId="178" formatCode="0.00_ "/>
  </numFmts>
  <fonts count="36">
    <font>
      <sz val="12"/>
      <name val="宋体"/>
      <charset val="134"/>
    </font>
    <font>
      <sz val="12"/>
      <name val="仿宋"/>
      <charset val="134"/>
    </font>
    <font>
      <b/>
      <sz val="14"/>
      <name val="宋体"/>
      <charset val="134"/>
    </font>
    <font>
      <b/>
      <sz val="14"/>
      <name val="Times New Roman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b/>
      <sz val="10"/>
      <name val="Times New Roman"/>
      <charset val="134"/>
    </font>
    <font>
      <b/>
      <sz val="8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仿宋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0"/>
      <name val="仿宋_GB2312"/>
      <charset val="134"/>
    </font>
    <font>
      <sz val="10"/>
      <name val="仿宋_GB2312"/>
      <charset val="134"/>
    </font>
    <font>
      <sz val="1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7" fillId="22" borderId="6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4" borderId="9" applyNumberFormat="0" applyFon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29" fillId="30" borderId="12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/>
  </cellStyleXfs>
  <cellXfs count="4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>
      <alignment vertical="center"/>
    </xf>
    <xf numFmtId="178" fontId="0" fillId="0" borderId="1" xfId="0" applyNumberFormat="1" applyBorder="1">
      <alignment vertical="center"/>
    </xf>
    <xf numFmtId="178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0" fontId="0" fillId="0" borderId="0" xfId="49" applyAlignment="1">
      <alignment horizontal="center"/>
    </xf>
    <xf numFmtId="0" fontId="0" fillId="0" borderId="0" xfId="49"/>
    <xf numFmtId="0" fontId="2" fillId="0" borderId="0" xfId="49" applyFont="1" applyAlignment="1">
      <alignment horizontal="center" vertical="center" wrapText="1"/>
    </xf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left" vertical="center" wrapText="1"/>
    </xf>
    <xf numFmtId="0" fontId="5" fillId="0" borderId="0" xfId="49" applyFont="1" applyAlignment="1">
      <alignment horizontal="left" vertical="center" wrapText="1"/>
    </xf>
    <xf numFmtId="0" fontId="6" fillId="0" borderId="1" xfId="49" applyFont="1" applyBorder="1" applyAlignment="1">
      <alignment horizontal="center" vertical="center"/>
    </xf>
    <xf numFmtId="0" fontId="6" fillId="0" borderId="1" xfId="49" applyFont="1" applyBorder="1" applyAlignment="1">
      <alignment horizontal="center" vertical="center" wrapText="1"/>
    </xf>
    <xf numFmtId="177" fontId="6" fillId="0" borderId="1" xfId="49" applyNumberFormat="1" applyFont="1" applyBorder="1" applyAlignment="1">
      <alignment horizontal="center" vertical="center" wrapText="1"/>
    </xf>
    <xf numFmtId="177" fontId="7" fillId="0" borderId="1" xfId="49" applyNumberFormat="1" applyFont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/>
    </xf>
    <xf numFmtId="0" fontId="8" fillId="0" borderId="1" xfId="49" applyFont="1" applyBorder="1" applyAlignment="1">
      <alignment horizontal="left" vertical="center"/>
    </xf>
    <xf numFmtId="0" fontId="6" fillId="0" borderId="2" xfId="49" applyFont="1" applyBorder="1" applyAlignment="1">
      <alignment horizontal="left" vertical="center" wrapText="1"/>
    </xf>
    <xf numFmtId="0" fontId="6" fillId="0" borderId="4" xfId="49" applyFont="1" applyBorder="1" applyAlignment="1">
      <alignment horizontal="left" vertical="center" wrapText="1"/>
    </xf>
    <xf numFmtId="0" fontId="8" fillId="0" borderId="1" xfId="49" applyFont="1" applyBorder="1" applyAlignment="1">
      <alignment horizontal="left" vertical="center" wrapText="1"/>
    </xf>
    <xf numFmtId="177" fontId="8" fillId="0" borderId="1" xfId="49" applyNumberFormat="1" applyFont="1" applyBorder="1" applyAlignment="1">
      <alignment vertical="center"/>
    </xf>
    <xf numFmtId="177" fontId="8" fillId="0" borderId="2" xfId="49" applyNumberFormat="1" applyFont="1" applyBorder="1" applyAlignment="1">
      <alignment vertical="center"/>
    </xf>
    <xf numFmtId="0" fontId="9" fillId="0" borderId="2" xfId="49" applyFont="1" applyBorder="1" applyAlignment="1">
      <alignment horizontal="center" vertical="center"/>
    </xf>
    <xf numFmtId="0" fontId="8" fillId="0" borderId="4" xfId="49" applyFont="1" applyBorder="1" applyAlignment="1">
      <alignment horizontal="center" vertical="center"/>
    </xf>
    <xf numFmtId="0" fontId="10" fillId="0" borderId="2" xfId="49" applyFont="1" applyBorder="1" applyAlignment="1">
      <alignment horizontal="left" vertical="center" wrapText="1"/>
    </xf>
    <xf numFmtId="176" fontId="8" fillId="0" borderId="2" xfId="49" applyNumberFormat="1" applyFont="1" applyBorder="1" applyAlignment="1">
      <alignment horizontal="center" vertical="center"/>
    </xf>
    <xf numFmtId="0" fontId="6" fillId="0" borderId="3" xfId="49" applyFont="1" applyBorder="1" applyAlignment="1">
      <alignment horizontal="left" vertical="center" wrapText="1"/>
    </xf>
    <xf numFmtId="0" fontId="10" fillId="0" borderId="1" xfId="49" applyFont="1" applyBorder="1" applyAlignment="1">
      <alignment horizontal="left" vertical="center" wrapText="1"/>
    </xf>
    <xf numFmtId="9" fontId="6" fillId="0" borderId="2" xfId="49" applyNumberFormat="1" applyFont="1" applyBorder="1" applyAlignment="1">
      <alignment horizontal="center" vertical="center"/>
    </xf>
    <xf numFmtId="0" fontId="6" fillId="0" borderId="4" xfId="49" applyNumberFormat="1" applyFont="1" applyBorder="1" applyAlignment="1">
      <alignment horizontal="center" vertical="center"/>
    </xf>
    <xf numFmtId="0" fontId="10" fillId="0" borderId="2" xfId="49" applyFont="1" applyBorder="1" applyAlignment="1">
      <alignment horizontal="center" vertical="center"/>
    </xf>
    <xf numFmtId="0" fontId="10" fillId="0" borderId="4" xfId="49" applyFont="1" applyBorder="1" applyAlignment="1">
      <alignment horizontal="center" vertical="center"/>
    </xf>
    <xf numFmtId="0" fontId="10" fillId="0" borderId="3" xfId="49" applyFont="1" applyBorder="1" applyAlignment="1">
      <alignment horizontal="center" vertical="center"/>
    </xf>
    <xf numFmtId="0" fontId="11" fillId="0" borderId="1" xfId="49" applyFont="1" applyBorder="1" applyAlignment="1">
      <alignment horizontal="left" vertical="top" wrapText="1"/>
    </xf>
    <xf numFmtId="0" fontId="6" fillId="0" borderId="1" xfId="49" applyFont="1" applyBorder="1" applyAlignment="1">
      <alignment horizontal="left" vertical="top" wrapText="1"/>
    </xf>
    <xf numFmtId="0" fontId="0" fillId="0" borderId="5" xfId="49" applyFont="1" applyBorder="1" applyAlignment="1">
      <alignment horizontal="left" vertical="center"/>
    </xf>
    <xf numFmtId="0" fontId="12" fillId="0" borderId="5" xfId="49" applyFont="1" applyBorder="1" applyAlignment="1">
      <alignment horizontal="left" vertical="center"/>
    </xf>
    <xf numFmtId="177" fontId="6" fillId="0" borderId="1" xfId="49" applyNumberFormat="1" applyFont="1" applyBorder="1" applyAlignment="1">
      <alignment horizontal="center" vertical="center"/>
    </xf>
    <xf numFmtId="177" fontId="6" fillId="0" borderId="2" xfId="49" applyNumberFormat="1" applyFont="1" applyBorder="1" applyAlignment="1">
      <alignment vertical="center"/>
    </xf>
    <xf numFmtId="0" fontId="8" fillId="0" borderId="1" xfId="49" applyFont="1" applyBorder="1" applyAlignment="1">
      <alignment vertical="center" wrapText="1"/>
    </xf>
    <xf numFmtId="177" fontId="6" fillId="0" borderId="1" xfId="49" applyNumberFormat="1" applyFont="1" applyBorder="1" applyAlignment="1">
      <alignment vertical="center"/>
    </xf>
    <xf numFmtId="0" fontId="6" fillId="0" borderId="3" xfId="49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tabSelected="1" zoomScale="115" zoomScaleNormal="115" workbookViewId="0">
      <selection activeCell="A2" sqref="A2:J2"/>
    </sheetView>
  </sheetViews>
  <sheetFormatPr defaultColWidth="9" defaultRowHeight="14.25"/>
  <cols>
    <col min="1" max="1" width="4.25" style="10" customWidth="1"/>
    <col min="2" max="2" width="7" style="11" customWidth="1"/>
    <col min="3" max="3" width="25.625" style="11" customWidth="1"/>
    <col min="4" max="4" width="4.5" style="11" customWidth="1"/>
    <col min="5" max="5" width="5.125" style="11" customWidth="1"/>
    <col min="6" max="6" width="4.375" style="11" customWidth="1"/>
    <col min="7" max="7" width="6.75" style="11" customWidth="1"/>
    <col min="8" max="8" width="5.25" style="11" customWidth="1"/>
    <col min="9" max="9" width="9.25" style="11" customWidth="1"/>
    <col min="10" max="10" width="9.625" style="11" customWidth="1"/>
    <col min="11" max="16384" width="9" style="11"/>
  </cols>
  <sheetData>
    <row r="1" ht="24" customHeight="1" spans="1:10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ht="22" customHeight="1" spans="1:10">
      <c r="A2" s="14" t="s">
        <v>1</v>
      </c>
      <c r="B2" s="15"/>
      <c r="C2" s="15"/>
      <c r="D2" s="15"/>
      <c r="E2" s="15"/>
      <c r="F2" s="15"/>
      <c r="G2" s="15"/>
      <c r="H2" s="15"/>
      <c r="I2" s="15"/>
      <c r="J2" s="15"/>
    </row>
    <row r="3" ht="29" customHeight="1" spans="1:10">
      <c r="A3" s="16" t="s">
        <v>2</v>
      </c>
      <c r="B3" s="16" t="s">
        <v>3</v>
      </c>
      <c r="C3" s="17" t="s">
        <v>4</v>
      </c>
      <c r="D3" s="17" t="s">
        <v>5</v>
      </c>
      <c r="E3" s="16" t="s">
        <v>6</v>
      </c>
      <c r="F3" s="16" t="s">
        <v>7</v>
      </c>
      <c r="G3" s="18" t="s">
        <v>8</v>
      </c>
      <c r="H3" s="19" t="s">
        <v>9</v>
      </c>
      <c r="I3" s="42" t="s">
        <v>10</v>
      </c>
      <c r="J3" s="16" t="s">
        <v>11</v>
      </c>
    </row>
    <row r="4" ht="15" customHeight="1" spans="1:10">
      <c r="A4" s="20">
        <v>1</v>
      </c>
      <c r="B4" s="21" t="s">
        <v>12</v>
      </c>
      <c r="C4" s="22" t="s">
        <v>13</v>
      </c>
      <c r="D4" s="23"/>
      <c r="E4" s="23"/>
      <c r="F4" s="23"/>
      <c r="G4" s="23"/>
      <c r="H4" s="23"/>
      <c r="I4" s="43">
        <f>SUM(I5:I6)</f>
        <v>2000</v>
      </c>
      <c r="J4" s="44"/>
    </row>
    <row r="5" ht="15" customHeight="1" spans="1:10">
      <c r="A5" s="20">
        <v>2</v>
      </c>
      <c r="B5" s="21" t="s">
        <v>12</v>
      </c>
      <c r="C5" s="24" t="s">
        <v>14</v>
      </c>
      <c r="D5" s="20"/>
      <c r="E5" s="20" t="s">
        <v>15</v>
      </c>
      <c r="F5" s="20">
        <v>1</v>
      </c>
      <c r="G5" s="25">
        <v>1000</v>
      </c>
      <c r="H5" s="26"/>
      <c r="I5" s="26">
        <f>F5*G5</f>
        <v>1000</v>
      </c>
      <c r="J5" s="44"/>
    </row>
    <row r="6" ht="15" customHeight="1" spans="1:10">
      <c r="A6" s="20">
        <v>3</v>
      </c>
      <c r="B6" s="21" t="s">
        <v>12</v>
      </c>
      <c r="C6" s="24" t="s">
        <v>16</v>
      </c>
      <c r="D6" s="20"/>
      <c r="E6" s="20" t="s">
        <v>15</v>
      </c>
      <c r="F6" s="20">
        <v>1</v>
      </c>
      <c r="G6" s="25">
        <v>1000</v>
      </c>
      <c r="H6" s="26"/>
      <c r="I6" s="26">
        <f>F6*G6</f>
        <v>1000</v>
      </c>
      <c r="J6" s="44"/>
    </row>
    <row r="7" ht="15" customHeight="1" spans="1:10">
      <c r="A7" s="20">
        <v>4</v>
      </c>
      <c r="B7" s="21" t="s">
        <v>17</v>
      </c>
      <c r="C7" s="22" t="s">
        <v>18</v>
      </c>
      <c r="D7" s="23"/>
      <c r="E7" s="23"/>
      <c r="F7" s="23"/>
      <c r="G7" s="23"/>
      <c r="H7" s="23"/>
      <c r="I7" s="43">
        <v>119815</v>
      </c>
      <c r="J7" s="44"/>
    </row>
    <row r="8" ht="15" customHeight="1" spans="1:10">
      <c r="A8" s="20">
        <v>5</v>
      </c>
      <c r="B8" s="21" t="s">
        <v>17</v>
      </c>
      <c r="C8" s="24" t="s">
        <v>19</v>
      </c>
      <c r="D8" s="27" t="s">
        <v>20</v>
      </c>
      <c r="E8" s="28"/>
      <c r="F8" s="28"/>
      <c r="G8" s="28"/>
      <c r="H8" s="28"/>
      <c r="I8" s="26">
        <v>119815</v>
      </c>
      <c r="J8" s="44"/>
    </row>
    <row r="9" ht="15" customHeight="1" spans="1:10">
      <c r="A9" s="20">
        <v>6</v>
      </c>
      <c r="B9" s="21" t="s">
        <v>21</v>
      </c>
      <c r="C9" s="29" t="s">
        <v>22</v>
      </c>
      <c r="D9" s="23"/>
      <c r="E9" s="23"/>
      <c r="F9" s="23"/>
      <c r="G9" s="23"/>
      <c r="H9" s="23"/>
      <c r="I9" s="43">
        <v>110097</v>
      </c>
      <c r="J9" s="44"/>
    </row>
    <row r="10" ht="15" customHeight="1" spans="1:10">
      <c r="A10" s="20">
        <v>7</v>
      </c>
      <c r="B10" s="21" t="s">
        <v>21</v>
      </c>
      <c r="C10" s="24" t="s">
        <v>23</v>
      </c>
      <c r="D10" s="20" t="s">
        <v>24</v>
      </c>
      <c r="E10" s="20" t="s">
        <v>25</v>
      </c>
      <c r="F10" s="20">
        <v>117</v>
      </c>
      <c r="G10" s="25">
        <v>117</v>
      </c>
      <c r="H10" s="30">
        <v>1</v>
      </c>
      <c r="I10" s="26">
        <f t="shared" ref="I10:I14" si="0">F10*G10*H10</f>
        <v>13689</v>
      </c>
      <c r="J10" s="44"/>
    </row>
    <row r="11" ht="15" customHeight="1" spans="1:10">
      <c r="A11" s="20">
        <v>8</v>
      </c>
      <c r="B11" s="21" t="s">
        <v>21</v>
      </c>
      <c r="C11" s="24" t="s">
        <v>26</v>
      </c>
      <c r="D11" s="20" t="s">
        <v>27</v>
      </c>
      <c r="E11" s="20" t="s">
        <v>25</v>
      </c>
      <c r="F11" s="20">
        <v>78</v>
      </c>
      <c r="G11" s="25">
        <v>71</v>
      </c>
      <c r="H11" s="30">
        <v>1</v>
      </c>
      <c r="I11" s="26">
        <f t="shared" si="0"/>
        <v>5538</v>
      </c>
      <c r="J11" s="44"/>
    </row>
    <row r="12" ht="15" customHeight="1" spans="1:10">
      <c r="A12" s="20">
        <v>9</v>
      </c>
      <c r="B12" s="21" t="s">
        <v>21</v>
      </c>
      <c r="C12" s="24" t="s">
        <v>28</v>
      </c>
      <c r="D12" s="20" t="s">
        <v>29</v>
      </c>
      <c r="E12" s="20" t="s">
        <v>25</v>
      </c>
      <c r="F12" s="20">
        <v>195</v>
      </c>
      <c r="G12" s="25">
        <v>207</v>
      </c>
      <c r="H12" s="30">
        <v>1</v>
      </c>
      <c r="I12" s="26">
        <f t="shared" si="0"/>
        <v>40365</v>
      </c>
      <c r="J12" s="44"/>
    </row>
    <row r="13" ht="15" customHeight="1" spans="1:10">
      <c r="A13" s="20">
        <v>10</v>
      </c>
      <c r="B13" s="21" t="s">
        <v>21</v>
      </c>
      <c r="C13" s="24" t="s">
        <v>30</v>
      </c>
      <c r="D13" s="20" t="s">
        <v>29</v>
      </c>
      <c r="E13" s="20" t="s">
        <v>25</v>
      </c>
      <c r="F13" s="20">
        <v>195</v>
      </c>
      <c r="G13" s="25">
        <v>259</v>
      </c>
      <c r="H13" s="30">
        <v>1</v>
      </c>
      <c r="I13" s="26">
        <f t="shared" si="0"/>
        <v>50505</v>
      </c>
      <c r="J13" s="44"/>
    </row>
    <row r="14" ht="15" customHeight="1" spans="1:10">
      <c r="A14" s="20">
        <v>11</v>
      </c>
      <c r="B14" s="21" t="s">
        <v>21</v>
      </c>
      <c r="C14" s="24" t="s">
        <v>31</v>
      </c>
      <c r="D14" s="20" t="s">
        <v>32</v>
      </c>
      <c r="E14" s="20" t="s">
        <v>25</v>
      </c>
      <c r="F14" s="20"/>
      <c r="G14" s="25">
        <v>377</v>
      </c>
      <c r="H14" s="30">
        <v>1</v>
      </c>
      <c r="I14" s="26">
        <f t="shared" si="0"/>
        <v>0</v>
      </c>
      <c r="J14" s="44"/>
    </row>
    <row r="15" ht="15" customHeight="1" spans="1:10">
      <c r="A15" s="20">
        <v>12</v>
      </c>
      <c r="B15" s="21" t="s">
        <v>33</v>
      </c>
      <c r="C15" s="29" t="s">
        <v>34</v>
      </c>
      <c r="D15" s="23"/>
      <c r="E15" s="23"/>
      <c r="F15" s="23"/>
      <c r="G15" s="23"/>
      <c r="H15" s="31"/>
      <c r="I15" s="45">
        <f>SUM(I16:I19)</f>
        <v>590</v>
      </c>
      <c r="J15" s="21"/>
    </row>
    <row r="16" ht="15" customHeight="1" spans="1:10">
      <c r="A16" s="20">
        <v>13</v>
      </c>
      <c r="B16" s="21" t="s">
        <v>33</v>
      </c>
      <c r="C16" s="24" t="s">
        <v>35</v>
      </c>
      <c r="D16" s="21"/>
      <c r="E16" s="20" t="s">
        <v>36</v>
      </c>
      <c r="F16" s="20">
        <v>12</v>
      </c>
      <c r="G16" s="25">
        <v>40</v>
      </c>
      <c r="H16" s="30">
        <v>1</v>
      </c>
      <c r="I16" s="25">
        <f t="shared" ref="I16:I19" si="1">F16*G16</f>
        <v>480</v>
      </c>
      <c r="J16" s="44"/>
    </row>
    <row r="17" ht="15" customHeight="1" spans="1:10">
      <c r="A17" s="20">
        <v>14</v>
      </c>
      <c r="B17" s="21" t="s">
        <v>33</v>
      </c>
      <c r="C17" s="24" t="s">
        <v>37</v>
      </c>
      <c r="D17" s="21"/>
      <c r="E17" s="20" t="s">
        <v>36</v>
      </c>
      <c r="F17" s="20">
        <v>2</v>
      </c>
      <c r="G17" s="25">
        <v>15</v>
      </c>
      <c r="H17" s="30">
        <v>1</v>
      </c>
      <c r="I17" s="25">
        <f t="shared" si="1"/>
        <v>30</v>
      </c>
      <c r="J17" s="44"/>
    </row>
    <row r="18" ht="15" customHeight="1" spans="1:10">
      <c r="A18" s="20">
        <v>15</v>
      </c>
      <c r="B18" s="21" t="s">
        <v>33</v>
      </c>
      <c r="C18" s="24" t="s">
        <v>38</v>
      </c>
      <c r="D18" s="21"/>
      <c r="E18" s="20" t="s">
        <v>36</v>
      </c>
      <c r="F18" s="20"/>
      <c r="G18" s="25">
        <v>25</v>
      </c>
      <c r="H18" s="30">
        <v>1</v>
      </c>
      <c r="I18" s="25">
        <f t="shared" si="1"/>
        <v>0</v>
      </c>
      <c r="J18" s="44"/>
    </row>
    <row r="19" ht="15" customHeight="1" spans="1:10">
      <c r="A19" s="20">
        <v>16</v>
      </c>
      <c r="B19" s="21" t="s">
        <v>33</v>
      </c>
      <c r="C19" s="24" t="s">
        <v>39</v>
      </c>
      <c r="D19" s="21"/>
      <c r="E19" s="20" t="s">
        <v>36</v>
      </c>
      <c r="F19" s="20">
        <v>2</v>
      </c>
      <c r="G19" s="25">
        <v>40</v>
      </c>
      <c r="H19" s="30">
        <v>1</v>
      </c>
      <c r="I19" s="25">
        <f t="shared" si="1"/>
        <v>80</v>
      </c>
      <c r="J19" s="44"/>
    </row>
    <row r="20" ht="15" customHeight="1" spans="1:10">
      <c r="A20" s="20">
        <v>17</v>
      </c>
      <c r="B20" s="21" t="s">
        <v>40</v>
      </c>
      <c r="C20" s="29" t="s">
        <v>41</v>
      </c>
      <c r="D20" s="23"/>
      <c r="E20" s="23"/>
      <c r="F20" s="23"/>
      <c r="G20" s="23"/>
      <c r="H20" s="31"/>
      <c r="I20" s="45">
        <f>SUM(I21:I22)</f>
        <v>3184</v>
      </c>
      <c r="J20" s="21"/>
    </row>
    <row r="21" ht="15" customHeight="1" spans="1:10">
      <c r="A21" s="20">
        <v>18</v>
      </c>
      <c r="B21" s="21" t="s">
        <v>40</v>
      </c>
      <c r="C21" s="24" t="s">
        <v>42</v>
      </c>
      <c r="D21" s="20" t="s">
        <v>27</v>
      </c>
      <c r="E21" s="20" t="s">
        <v>43</v>
      </c>
      <c r="F21" s="20">
        <v>20</v>
      </c>
      <c r="G21" s="25">
        <v>108</v>
      </c>
      <c r="H21" s="30">
        <v>1</v>
      </c>
      <c r="I21" s="25">
        <f>F21*G21</f>
        <v>2160</v>
      </c>
      <c r="J21" s="44"/>
    </row>
    <row r="22" ht="15" customHeight="1" spans="1:10">
      <c r="A22" s="20">
        <v>19</v>
      </c>
      <c r="B22" s="21" t="s">
        <v>40</v>
      </c>
      <c r="C22" s="24" t="s">
        <v>44</v>
      </c>
      <c r="D22" s="20" t="s">
        <v>24</v>
      </c>
      <c r="E22" s="20" t="s">
        <v>45</v>
      </c>
      <c r="F22" s="20">
        <v>8</v>
      </c>
      <c r="G22" s="25">
        <v>128</v>
      </c>
      <c r="H22" s="30">
        <v>1</v>
      </c>
      <c r="I22" s="25">
        <f>F22*G22</f>
        <v>1024</v>
      </c>
      <c r="J22" s="44"/>
    </row>
    <row r="23" ht="15" customHeight="1" spans="1:10">
      <c r="A23" s="20">
        <v>20</v>
      </c>
      <c r="B23" s="21">
        <v>7.2</v>
      </c>
      <c r="C23" s="29" t="s">
        <v>46</v>
      </c>
      <c r="D23" s="23"/>
      <c r="E23" s="23"/>
      <c r="F23" s="23"/>
      <c r="G23" s="23"/>
      <c r="H23" s="31"/>
      <c r="I23" s="45">
        <f>SUM(I24:I25)</f>
        <v>0</v>
      </c>
      <c r="J23" s="21"/>
    </row>
    <row r="24" ht="15" customHeight="1" spans="1:10">
      <c r="A24" s="20">
        <v>21</v>
      </c>
      <c r="B24" s="21" t="s">
        <v>47</v>
      </c>
      <c r="C24" s="24" t="s">
        <v>48</v>
      </c>
      <c r="D24" s="20"/>
      <c r="E24" s="20" t="s">
        <v>25</v>
      </c>
      <c r="F24" s="20"/>
      <c r="G24" s="25">
        <v>135</v>
      </c>
      <c r="H24" s="30"/>
      <c r="I24" s="25">
        <f>I25</f>
        <v>0</v>
      </c>
      <c r="J24" s="44"/>
    </row>
    <row r="25" ht="15" customHeight="1" spans="1:10">
      <c r="A25" s="20">
        <v>22</v>
      </c>
      <c r="B25" s="21" t="s">
        <v>47</v>
      </c>
      <c r="C25" s="24" t="s">
        <v>49</v>
      </c>
      <c r="D25" s="20"/>
      <c r="E25" s="20" t="s">
        <v>25</v>
      </c>
      <c r="F25" s="21"/>
      <c r="G25" s="25">
        <v>162</v>
      </c>
      <c r="H25" s="30"/>
      <c r="I25" s="25">
        <f>F25*G25</f>
        <v>0</v>
      </c>
      <c r="J25" s="21"/>
    </row>
    <row r="26" ht="15" customHeight="1" spans="1:10">
      <c r="A26" s="20">
        <v>23</v>
      </c>
      <c r="B26" s="21">
        <v>8</v>
      </c>
      <c r="C26" s="29" t="s">
        <v>50</v>
      </c>
      <c r="D26" s="23"/>
      <c r="E26" s="23"/>
      <c r="F26" s="23"/>
      <c r="G26" s="23"/>
      <c r="H26" s="31"/>
      <c r="I26" s="45">
        <f>SUM(I27:I31)</f>
        <v>5944</v>
      </c>
      <c r="J26" s="21"/>
    </row>
    <row r="27" ht="27" customHeight="1" spans="1:10">
      <c r="A27" s="20">
        <v>24</v>
      </c>
      <c r="B27" s="21" t="s">
        <v>51</v>
      </c>
      <c r="C27" s="24" t="s">
        <v>52</v>
      </c>
      <c r="D27" s="21"/>
      <c r="E27" s="20" t="s">
        <v>53</v>
      </c>
      <c r="F27" s="20">
        <v>12</v>
      </c>
      <c r="G27" s="25">
        <v>88</v>
      </c>
      <c r="H27" s="30"/>
      <c r="I27" s="25">
        <f t="shared" ref="I27:I32" si="2">F27*G27</f>
        <v>1056</v>
      </c>
      <c r="J27" s="21"/>
    </row>
    <row r="28" ht="42" customHeight="1" spans="1:10">
      <c r="A28" s="20">
        <v>25</v>
      </c>
      <c r="B28" s="21" t="s">
        <v>51</v>
      </c>
      <c r="C28" s="24" t="s">
        <v>54</v>
      </c>
      <c r="D28" s="21"/>
      <c r="E28" s="20" t="s">
        <v>53</v>
      </c>
      <c r="F28" s="20">
        <v>6</v>
      </c>
      <c r="G28" s="25">
        <v>668</v>
      </c>
      <c r="H28" s="30"/>
      <c r="I28" s="25">
        <f t="shared" si="2"/>
        <v>4008</v>
      </c>
      <c r="J28" s="21"/>
    </row>
    <row r="29" ht="15" customHeight="1" spans="1:10">
      <c r="A29" s="20">
        <v>26</v>
      </c>
      <c r="B29" s="21" t="s">
        <v>55</v>
      </c>
      <c r="C29" s="24" t="s">
        <v>56</v>
      </c>
      <c r="D29" s="21"/>
      <c r="E29" s="20" t="s">
        <v>36</v>
      </c>
      <c r="F29" s="20">
        <v>2</v>
      </c>
      <c r="G29" s="25">
        <v>220</v>
      </c>
      <c r="H29" s="30"/>
      <c r="I29" s="25">
        <f t="shared" si="2"/>
        <v>440</v>
      </c>
      <c r="J29" s="21"/>
    </row>
    <row r="30" ht="15" customHeight="1" spans="1:10">
      <c r="A30" s="20">
        <v>27</v>
      </c>
      <c r="B30" s="21" t="s">
        <v>55</v>
      </c>
      <c r="C30" s="24" t="s">
        <v>57</v>
      </c>
      <c r="D30" s="21"/>
      <c r="E30" s="20" t="s">
        <v>36</v>
      </c>
      <c r="F30" s="20">
        <v>2</v>
      </c>
      <c r="G30" s="25">
        <v>220</v>
      </c>
      <c r="H30" s="30"/>
      <c r="I30" s="25">
        <f t="shared" si="2"/>
        <v>440</v>
      </c>
      <c r="J30" s="21"/>
    </row>
    <row r="31" ht="15" customHeight="1" spans="1:10">
      <c r="A31" s="20">
        <v>28</v>
      </c>
      <c r="B31" s="21" t="s">
        <v>58</v>
      </c>
      <c r="C31" s="24" t="s">
        <v>59</v>
      </c>
      <c r="D31" s="21"/>
      <c r="E31" s="20" t="s">
        <v>60</v>
      </c>
      <c r="F31" s="20"/>
      <c r="G31" s="25">
        <v>49</v>
      </c>
      <c r="H31" s="30"/>
      <c r="I31" s="25">
        <f t="shared" si="2"/>
        <v>0</v>
      </c>
      <c r="J31" s="21"/>
    </row>
    <row r="32" ht="15" customHeight="1" spans="1:10">
      <c r="A32" s="20">
        <v>29</v>
      </c>
      <c r="B32" s="21" t="s">
        <v>61</v>
      </c>
      <c r="C32" s="24" t="s">
        <v>62</v>
      </c>
      <c r="D32" s="21"/>
      <c r="E32" s="20" t="s">
        <v>63</v>
      </c>
      <c r="F32" s="20"/>
      <c r="G32" s="25">
        <v>70</v>
      </c>
      <c r="H32" s="30"/>
      <c r="I32" s="25">
        <f t="shared" si="2"/>
        <v>0</v>
      </c>
      <c r="J32" s="21"/>
    </row>
    <row r="33" ht="15" customHeight="1" spans="1:10">
      <c r="A33" s="20">
        <v>32</v>
      </c>
      <c r="B33" s="21"/>
      <c r="C33" s="29" t="s">
        <v>64</v>
      </c>
      <c r="D33" s="23"/>
      <c r="E33" s="23"/>
      <c r="F33" s="23"/>
      <c r="G33" s="23"/>
      <c r="H33" s="31"/>
      <c r="I33" s="45">
        <f>SUM(I4,I7,I9,I15,I20,I23,I26)</f>
        <v>241630</v>
      </c>
      <c r="J33" s="21"/>
    </row>
    <row r="34" ht="15" customHeight="1" spans="1:10">
      <c r="A34" s="20">
        <v>33</v>
      </c>
      <c r="B34" s="21"/>
      <c r="C34" s="32" t="s">
        <v>65</v>
      </c>
      <c r="D34" s="33">
        <v>1</v>
      </c>
      <c r="E34" s="34"/>
      <c r="F34" s="34"/>
      <c r="G34" s="34"/>
      <c r="H34" s="34"/>
      <c r="I34" s="46"/>
      <c r="J34" s="21"/>
    </row>
    <row r="35" ht="15" customHeight="1" spans="1:10">
      <c r="A35" s="20">
        <v>34</v>
      </c>
      <c r="B35" s="21"/>
      <c r="C35" s="32" t="s">
        <v>66</v>
      </c>
      <c r="D35" s="35" t="s">
        <v>67</v>
      </c>
      <c r="E35" s="36"/>
      <c r="F35" s="36"/>
      <c r="G35" s="36"/>
      <c r="H35" s="37"/>
      <c r="I35" s="45">
        <f>I33*D34</f>
        <v>241630</v>
      </c>
      <c r="J35" s="21"/>
    </row>
    <row r="36" ht="86" customHeight="1" spans="1:10">
      <c r="A36" s="38" t="s">
        <v>68</v>
      </c>
      <c r="B36" s="39"/>
      <c r="C36" s="39"/>
      <c r="D36" s="39"/>
      <c r="E36" s="39"/>
      <c r="F36" s="39"/>
      <c r="G36" s="39"/>
      <c r="H36" s="39"/>
      <c r="I36" s="39"/>
      <c r="J36" s="39"/>
    </row>
    <row r="37" ht="23" customHeight="1" spans="1:10">
      <c r="A37" s="40" t="s">
        <v>69</v>
      </c>
      <c r="B37" s="41"/>
      <c r="C37" s="41"/>
      <c r="D37" s="41"/>
      <c r="E37" s="41"/>
      <c r="F37" s="41"/>
      <c r="G37" s="41"/>
      <c r="H37" s="41"/>
      <c r="I37" s="41"/>
      <c r="J37" s="41"/>
    </row>
  </sheetData>
  <mergeCells count="15">
    <mergeCell ref="A1:J1"/>
    <mergeCell ref="A2:J2"/>
    <mergeCell ref="C4:H4"/>
    <mergeCell ref="C7:H7"/>
    <mergeCell ref="D8:H8"/>
    <mergeCell ref="C9:H9"/>
    <mergeCell ref="C15:H15"/>
    <mergeCell ref="C20:H20"/>
    <mergeCell ref="C23:H23"/>
    <mergeCell ref="C26:H26"/>
    <mergeCell ref="C33:H33"/>
    <mergeCell ref="D34:I34"/>
    <mergeCell ref="D35:H35"/>
    <mergeCell ref="A36:J36"/>
    <mergeCell ref="A37:J37"/>
  </mergeCells>
  <printOptions horizontalCentered="1"/>
  <pageMargins left="0.708333333333333" right="0.708333333333333" top="0.708333333333333" bottom="0.629861111111111" header="0.511805555555556" footer="0.0784722222222222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B12" sqref="B12"/>
    </sheetView>
  </sheetViews>
  <sheetFormatPr defaultColWidth="9" defaultRowHeight="14.25" outlineLevelRow="2" outlineLevelCol="5"/>
  <cols>
    <col min="1" max="1" width="26.25" customWidth="1"/>
    <col min="2" max="2" width="11.75" customWidth="1"/>
    <col min="3" max="3" width="12.75" customWidth="1"/>
    <col min="4" max="5" width="6" customWidth="1"/>
    <col min="6" max="6" width="12.375" customWidth="1"/>
  </cols>
  <sheetData>
    <row r="1" ht="48" customHeight="1" spans="1:6">
      <c r="A1" s="1" t="s">
        <v>70</v>
      </c>
      <c r="B1" s="1" t="s">
        <v>71</v>
      </c>
      <c r="C1" s="2" t="s">
        <v>72</v>
      </c>
      <c r="D1" s="3" t="s">
        <v>73</v>
      </c>
      <c r="E1" s="4"/>
      <c r="F1" s="2" t="s">
        <v>74</v>
      </c>
    </row>
    <row r="2" ht="31" customHeight="1" spans="1:6">
      <c r="A2" s="5"/>
      <c r="B2" s="1" t="s">
        <v>75</v>
      </c>
      <c r="C2" s="6">
        <v>230716</v>
      </c>
      <c r="D2" s="7" t="s">
        <v>76</v>
      </c>
      <c r="E2" s="8" t="s">
        <v>77</v>
      </c>
      <c r="F2" s="5"/>
    </row>
    <row r="3" ht="108" customHeight="1" spans="1:6">
      <c r="A3" s="9" t="s">
        <v>78</v>
      </c>
      <c r="B3" s="9"/>
      <c r="C3" s="9"/>
      <c r="D3" s="9"/>
      <c r="E3" s="9"/>
      <c r="F3" s="9"/>
    </row>
  </sheetData>
  <mergeCells count="2">
    <mergeCell ref="D1:E1"/>
    <mergeCell ref="A3:F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123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预算单2002版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cp:revision>1</cp:revision>
  <dcterms:created xsi:type="dcterms:W3CDTF">2005-07-09T02:41:00Z</dcterms:created>
  <cp:lastPrinted>2024-04-01T09:00:00Z</cp:lastPrinted>
  <dcterms:modified xsi:type="dcterms:W3CDTF">2025-05-28T03:35:43Z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801173633F9F486DB784670606E37966_13</vt:lpwstr>
  </property>
</Properties>
</file>