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41" firstSheet="1" activeTab="1"/>
  </bookViews>
  <sheets>
    <sheet name="汇总 (2)" sheetId="13" state="hidden" r:id="rId1"/>
    <sheet name="汇总" sheetId="5" r:id="rId2"/>
    <sheet name="产业发展项目" sheetId="1" r:id="rId3"/>
    <sheet name="小额信贷贴息" sheetId="3" r:id="rId4"/>
    <sheet name="乡村建设行动" sheetId="15" r:id="rId5"/>
    <sheet name="就业项目" sheetId="9" r:id="rId6"/>
  </sheets>
  <definedNames>
    <definedName name="_xlnm._FilterDatabase" localSheetId="2" hidden="1">产业发展项目!$A$5:$M$45</definedName>
    <definedName name="_xlnm._FilterDatabase" localSheetId="4" hidden="1">乡村建设行动!$A$5:$M$9</definedName>
    <definedName name="_xlnm.Print_Area" localSheetId="1">汇总!$A$1:$E$8</definedName>
    <definedName name="_xlnm.Print_Area" localSheetId="3">小额信贷贴息!$A$1:$G$5</definedName>
    <definedName name="_xlnm.Print_Titles" localSheetId="2">产业发展项目!$1:$4</definedName>
    <definedName name="_xlnm.Print_Area" localSheetId="0">'汇总 (2)'!$A$1:$J$14</definedName>
    <definedName name="_xlnm.Print_Titles" localSheetId="4">乡村建设行动!$1:$4</definedName>
  </definedNames>
  <calcPr calcId="144525"/>
</workbook>
</file>

<file path=xl/sharedStrings.xml><?xml version="1.0" encoding="utf-8"?>
<sst xmlns="http://schemas.openxmlformats.org/spreadsheetml/2006/main" count="350" uniqueCount="230">
  <si>
    <r>
      <rPr>
        <sz val="12"/>
        <rFont val="黑体"/>
        <charset val="134"/>
      </rPr>
      <t>附件</t>
    </r>
    <r>
      <rPr>
        <sz val="12"/>
        <rFont val="Times New Roman"/>
        <charset val="134"/>
      </rPr>
      <t>1</t>
    </r>
    <r>
      <rPr>
        <sz val="12"/>
        <rFont val="黑体"/>
        <charset val="134"/>
      </rPr>
      <t>：</t>
    </r>
  </si>
  <si>
    <r>
      <rPr>
        <sz val="12"/>
        <rFont val="仿宋_GB2312"/>
        <charset val="134"/>
      </rPr>
      <t>产业占比</t>
    </r>
  </si>
  <si>
    <r>
      <rPr>
        <sz val="20"/>
        <rFont val="方正小标宋简体"/>
        <charset val="134"/>
      </rPr>
      <t>融安县</t>
    </r>
    <r>
      <rPr>
        <sz val="20"/>
        <rFont val="Times New Roman"/>
        <charset val="134"/>
      </rPr>
      <t>2023</t>
    </r>
    <r>
      <rPr>
        <sz val="20"/>
        <rFont val="方正小标宋简体"/>
        <charset val="134"/>
      </rPr>
      <t>年中央和自治区第一批财政衔接推进乡村振兴补助资金分配总表</t>
    </r>
  </si>
  <si>
    <r>
      <rPr>
        <sz val="12"/>
        <rFont val="仿宋_GB2312"/>
        <charset val="134"/>
      </rPr>
      <t>中央</t>
    </r>
  </si>
  <si>
    <r>
      <rPr>
        <sz val="12"/>
        <rFont val="仿宋_GB2312"/>
        <charset val="134"/>
      </rPr>
      <t>自治区</t>
    </r>
  </si>
  <si>
    <r>
      <rPr>
        <sz val="12"/>
        <rFont val="仿宋_GB2312"/>
        <charset val="134"/>
      </rPr>
      <t>原安排</t>
    </r>
  </si>
  <si>
    <r>
      <rPr>
        <sz val="12"/>
        <rFont val="仿宋_GB2312"/>
        <charset val="134"/>
      </rPr>
      <t>序号</t>
    </r>
  </si>
  <si>
    <r>
      <rPr>
        <sz val="12"/>
        <rFont val="仿宋_GB2312"/>
        <charset val="134"/>
      </rPr>
      <t>资金用途</t>
    </r>
  </si>
  <si>
    <r>
      <rPr>
        <sz val="12"/>
        <rFont val="仿宋_GB2312"/>
        <charset val="134"/>
      </rPr>
      <t>计划资金（万元）</t>
    </r>
  </si>
  <si>
    <r>
      <rPr>
        <sz val="12"/>
        <rFont val="仿宋_GB2312"/>
        <charset val="134"/>
      </rPr>
      <t>实施单位</t>
    </r>
  </si>
  <si>
    <r>
      <rPr>
        <sz val="12"/>
        <rFont val="仿宋_GB2312"/>
        <charset val="134"/>
      </rPr>
      <t>备注</t>
    </r>
  </si>
  <si>
    <r>
      <rPr>
        <sz val="12"/>
        <rFont val="仿宋_GB2312"/>
        <charset val="134"/>
      </rPr>
      <t>融安县</t>
    </r>
    <r>
      <rPr>
        <sz val="12"/>
        <rFont val="Times New Roman"/>
        <charset val="134"/>
      </rPr>
      <t>2023</t>
    </r>
    <r>
      <rPr>
        <sz val="12"/>
        <rFont val="仿宋_GB2312"/>
        <charset val="134"/>
      </rPr>
      <t>年中央和自治区第一批财政衔接推进乡村振兴补助资金产业发展项目计划表</t>
    </r>
  </si>
  <si>
    <r>
      <rPr>
        <sz val="12"/>
        <rFont val="仿宋_GB2312"/>
        <charset val="134"/>
      </rPr>
      <t>各乡镇、乡村振兴局、市场监督管理局、农业农村局</t>
    </r>
  </si>
  <si>
    <r>
      <rPr>
        <sz val="12"/>
        <rFont val="仿宋_GB2312"/>
        <charset val="134"/>
      </rPr>
      <t>中央资金</t>
    </r>
    <r>
      <rPr>
        <sz val="12"/>
        <rFont val="Times New Roman"/>
        <charset val="134"/>
      </rPr>
      <t>5328.020788</t>
    </r>
    <r>
      <rPr>
        <sz val="12"/>
        <rFont val="仿宋_GB2312"/>
        <charset val="134"/>
      </rPr>
      <t>万元；自治区资金</t>
    </r>
    <r>
      <rPr>
        <sz val="12"/>
        <rFont val="Times New Roman"/>
        <charset val="134"/>
      </rPr>
      <t>2860.345872</t>
    </r>
    <r>
      <rPr>
        <sz val="12"/>
        <rFont val="仿宋_GB2312"/>
        <charset val="134"/>
      </rPr>
      <t>万元</t>
    </r>
  </si>
  <si>
    <r>
      <rPr>
        <sz val="12"/>
        <rFont val="仿宋_GB2312"/>
        <charset val="134"/>
      </rPr>
      <t>融安县</t>
    </r>
    <r>
      <rPr>
        <sz val="12"/>
        <rFont val="Times New Roman"/>
        <charset val="134"/>
      </rPr>
      <t>2023</t>
    </r>
    <r>
      <rPr>
        <sz val="12"/>
        <rFont val="仿宋_GB2312"/>
        <charset val="134"/>
      </rPr>
      <t>年中央和自治区第一批财政衔接推进乡村振兴补助资金产业奖补项目计划表</t>
    </r>
  </si>
  <si>
    <r>
      <rPr>
        <sz val="12"/>
        <rFont val="仿宋_GB2312"/>
        <charset val="134"/>
      </rPr>
      <t>各乡镇</t>
    </r>
  </si>
  <si>
    <r>
      <rPr>
        <sz val="12"/>
        <rFont val="仿宋_GB2312"/>
        <charset val="134"/>
      </rPr>
      <t>自治区资金</t>
    </r>
  </si>
  <si>
    <r>
      <rPr>
        <sz val="12"/>
        <rFont val="仿宋_GB2312"/>
        <charset val="134"/>
      </rPr>
      <t>融安县</t>
    </r>
    <r>
      <rPr>
        <sz val="12"/>
        <rFont val="Times New Roman"/>
        <charset val="134"/>
      </rPr>
      <t>2023</t>
    </r>
    <r>
      <rPr>
        <sz val="12"/>
        <rFont val="仿宋_GB2312"/>
        <charset val="134"/>
      </rPr>
      <t>年中央和自治区第一批财政衔接推进乡村振兴补助资金小额信贷贴息项目计划表</t>
    </r>
  </si>
  <si>
    <r>
      <rPr>
        <sz val="12"/>
        <rFont val="仿宋_GB2312"/>
        <charset val="134"/>
      </rPr>
      <t>乡村振兴局</t>
    </r>
  </si>
  <si>
    <r>
      <rPr>
        <sz val="12"/>
        <rFont val="仿宋_GB2312"/>
        <charset val="134"/>
      </rPr>
      <t>融安县</t>
    </r>
    <r>
      <rPr>
        <sz val="12"/>
        <rFont val="Times New Roman"/>
        <charset val="134"/>
      </rPr>
      <t>2023</t>
    </r>
    <r>
      <rPr>
        <sz val="12"/>
        <rFont val="仿宋_GB2312"/>
        <charset val="134"/>
      </rPr>
      <t>年中央和自治区第一批财政衔接推进乡村振兴补助资金易地扶贫搬迁后续管理稳岗就业项目计划表</t>
    </r>
  </si>
  <si>
    <r>
      <rPr>
        <sz val="12"/>
        <rFont val="仿宋_GB2312"/>
        <charset val="134"/>
      </rPr>
      <t>水库和易地搬迁服务中心</t>
    </r>
  </si>
  <si>
    <r>
      <rPr>
        <sz val="12"/>
        <rFont val="仿宋_GB2312"/>
        <charset val="134"/>
      </rPr>
      <t>融安县</t>
    </r>
    <r>
      <rPr>
        <sz val="12"/>
        <rFont val="Times New Roman"/>
        <charset val="134"/>
      </rPr>
      <t>2023</t>
    </r>
    <r>
      <rPr>
        <sz val="12"/>
        <rFont val="仿宋_GB2312"/>
        <charset val="134"/>
      </rPr>
      <t>年中央和自治区第一批财政衔接推进乡村振兴补助资金教育培训项目计划表</t>
    </r>
  </si>
  <si>
    <r>
      <rPr>
        <sz val="12"/>
        <rFont val="仿宋_GB2312"/>
        <charset val="134"/>
      </rPr>
      <t>融安县</t>
    </r>
    <r>
      <rPr>
        <sz val="12"/>
        <rFont val="Times New Roman"/>
        <charset val="134"/>
      </rPr>
      <t>2023</t>
    </r>
    <r>
      <rPr>
        <sz val="12"/>
        <rFont val="仿宋_GB2312"/>
        <charset val="134"/>
      </rPr>
      <t>年中央和自治区第一批财政衔接推进乡村振兴补助资金基础设施项目计划表</t>
    </r>
  </si>
  <si>
    <r>
      <rPr>
        <sz val="12"/>
        <rFont val="仿宋_GB2312"/>
        <charset val="134"/>
      </rPr>
      <t>各乡镇、水利局、发改局、搬迁中心</t>
    </r>
  </si>
  <si>
    <r>
      <rPr>
        <sz val="12"/>
        <rFont val="仿宋_GB2312"/>
        <charset val="134"/>
      </rPr>
      <t>中央资金</t>
    </r>
    <r>
      <rPr>
        <sz val="12"/>
        <rFont val="Times New Roman"/>
        <charset val="134"/>
      </rPr>
      <t>1605.816696</t>
    </r>
    <r>
      <rPr>
        <sz val="12"/>
        <rFont val="仿宋_GB2312"/>
        <charset val="134"/>
      </rPr>
      <t>万元；自治区资金</t>
    </r>
    <r>
      <rPr>
        <sz val="12"/>
        <rFont val="Times New Roman"/>
        <charset val="134"/>
      </rPr>
      <t>1634.070853</t>
    </r>
    <r>
      <rPr>
        <sz val="12"/>
        <rFont val="仿宋_GB2312"/>
        <charset val="134"/>
      </rPr>
      <t>万元</t>
    </r>
  </si>
  <si>
    <r>
      <rPr>
        <sz val="12"/>
        <rFont val="仿宋_GB2312"/>
        <charset val="134"/>
      </rPr>
      <t>融安县</t>
    </r>
    <r>
      <rPr>
        <sz val="12"/>
        <rFont val="Times New Roman"/>
        <charset val="134"/>
      </rPr>
      <t>2023</t>
    </r>
    <r>
      <rPr>
        <sz val="12"/>
        <rFont val="仿宋_GB2312"/>
        <charset val="134"/>
      </rPr>
      <t>年中央和自治区第一批财政衔接推进乡村振兴补助资金饮水安全项目计划表</t>
    </r>
  </si>
  <si>
    <r>
      <rPr>
        <sz val="12"/>
        <rFont val="仿宋_GB2312"/>
        <charset val="134"/>
      </rPr>
      <t>各乡镇、水利局</t>
    </r>
  </si>
  <si>
    <r>
      <rPr>
        <sz val="12"/>
        <rFont val="仿宋_GB2312"/>
        <charset val="134"/>
      </rPr>
      <t>中央资金</t>
    </r>
  </si>
  <si>
    <r>
      <rPr>
        <sz val="12"/>
        <rFont val="仿宋_GB2312"/>
        <charset val="134"/>
      </rPr>
      <t>融安县</t>
    </r>
    <r>
      <rPr>
        <sz val="12"/>
        <rFont val="Times New Roman"/>
        <charset val="134"/>
      </rPr>
      <t>2023</t>
    </r>
    <r>
      <rPr>
        <sz val="12"/>
        <rFont val="仿宋_GB2312"/>
        <charset val="134"/>
      </rPr>
      <t>年中央和自治区第一批财政衔接推进乡村振兴补助资金乡村建设公益性岗位项目计划表</t>
    </r>
  </si>
  <si>
    <r>
      <rPr>
        <sz val="12"/>
        <rFont val="仿宋_GB2312"/>
        <charset val="134"/>
      </rPr>
      <t>融安县</t>
    </r>
    <r>
      <rPr>
        <sz val="12"/>
        <rFont val="Times New Roman"/>
        <charset val="134"/>
      </rPr>
      <t>2023</t>
    </r>
    <r>
      <rPr>
        <sz val="12"/>
        <rFont val="仿宋_GB2312"/>
        <charset val="134"/>
      </rPr>
      <t>年中央和自治区第一批财政衔接推进乡村振兴补助资金跨省务工交通补贴项目计划表</t>
    </r>
  </si>
  <si>
    <r>
      <rPr>
        <sz val="12"/>
        <rFont val="仿宋_GB2312"/>
        <charset val="134"/>
      </rPr>
      <t>就业服务中心</t>
    </r>
  </si>
  <si>
    <r>
      <rPr>
        <sz val="12"/>
        <rFont val="仿宋_GB2312"/>
        <charset val="134"/>
      </rPr>
      <t>合计</t>
    </r>
  </si>
  <si>
    <r>
      <rPr>
        <sz val="12"/>
        <rFont val="仿宋_GB2312"/>
        <charset val="134"/>
      </rPr>
      <t>差额</t>
    </r>
  </si>
  <si>
    <r>
      <rPr>
        <sz val="12"/>
        <rFont val="黑体"/>
        <charset val="134"/>
      </rPr>
      <t>附件</t>
    </r>
    <r>
      <rPr>
        <sz val="12"/>
        <rFont val="Times New Roman"/>
        <charset val="134"/>
      </rPr>
      <t>1</t>
    </r>
  </si>
  <si>
    <t>融安县2024年中央第二批财政衔接推进乡村振兴补助资金分配总表</t>
  </si>
  <si>
    <r>
      <t>融安县</t>
    </r>
    <r>
      <rPr>
        <sz val="12"/>
        <rFont val="Times New Roman"/>
        <charset val="134"/>
      </rPr>
      <t>2024</t>
    </r>
    <r>
      <rPr>
        <sz val="12"/>
        <rFont val="仿宋_GB2312"/>
        <charset val="134"/>
      </rPr>
      <t>年中央第二批财政衔接推进乡村振兴补助资金产业发展项目计划表</t>
    </r>
  </si>
  <si>
    <r>
      <rPr>
        <sz val="12"/>
        <rFont val="仿宋_GB2312"/>
        <charset val="134"/>
      </rPr>
      <t>农业农村局、乡村振兴局、各乡镇</t>
    </r>
  </si>
  <si>
    <r>
      <t>融安县</t>
    </r>
    <r>
      <rPr>
        <sz val="12"/>
        <rFont val="Times New Roman"/>
        <charset val="134"/>
      </rPr>
      <t>2024</t>
    </r>
    <r>
      <rPr>
        <sz val="12"/>
        <rFont val="仿宋_GB2312"/>
        <charset val="134"/>
      </rPr>
      <t>年中央第二批财政衔接推进乡村振兴补助资金金融保险配套项目计划表</t>
    </r>
  </si>
  <si>
    <r>
      <t>融安县</t>
    </r>
    <r>
      <rPr>
        <sz val="12"/>
        <rFont val="Times New Roman"/>
        <charset val="134"/>
      </rPr>
      <t>2024</t>
    </r>
    <r>
      <rPr>
        <sz val="12"/>
        <rFont val="仿宋_GB2312"/>
        <charset val="134"/>
      </rPr>
      <t>年中央第二批财政衔接推进乡村振兴补助资金乡村建设行动项目计划表</t>
    </r>
  </si>
  <si>
    <r>
      <t>融安县</t>
    </r>
    <r>
      <rPr>
        <sz val="12"/>
        <rFont val="Times New Roman"/>
        <charset val="134"/>
      </rPr>
      <t>2024</t>
    </r>
    <r>
      <rPr>
        <sz val="12"/>
        <rFont val="仿宋_GB2312"/>
        <charset val="134"/>
      </rPr>
      <t>年中央第二批财政衔接推进乡村振兴补助资金就业项目计划表</t>
    </r>
  </si>
  <si>
    <t>附件2</t>
  </si>
  <si>
    <t>融安县2024年中央第二批财政衔接推进乡村振兴补助资金产业发展项目计划表</t>
  </si>
  <si>
    <r>
      <rPr>
        <sz val="12"/>
        <rFont val="仿宋_GB2312"/>
        <charset val="134"/>
      </rPr>
      <t>主管部门</t>
    </r>
  </si>
  <si>
    <r>
      <rPr>
        <sz val="12"/>
        <rFont val="仿宋_GB2312"/>
        <charset val="134"/>
      </rPr>
      <t>项目类型</t>
    </r>
  </si>
  <si>
    <r>
      <rPr>
        <sz val="12"/>
        <rFont val="仿宋_GB2312"/>
        <charset val="134"/>
      </rPr>
      <t>项目名称</t>
    </r>
  </si>
  <si>
    <r>
      <rPr>
        <sz val="12"/>
        <rFont val="仿宋_GB2312"/>
        <charset val="134"/>
      </rPr>
      <t>项目地点</t>
    </r>
  </si>
  <si>
    <r>
      <rPr>
        <sz val="12"/>
        <rFont val="仿宋_GB2312"/>
        <charset val="134"/>
      </rPr>
      <t>建设内容</t>
    </r>
  </si>
  <si>
    <r>
      <rPr>
        <sz val="12"/>
        <rFont val="仿宋_GB2312"/>
        <charset val="134"/>
      </rPr>
      <t>预算价</t>
    </r>
  </si>
  <si>
    <r>
      <rPr>
        <sz val="12"/>
        <rFont val="仿宋_GB2312"/>
        <charset val="134"/>
      </rPr>
      <t>安排资金（万元）</t>
    </r>
  </si>
  <si>
    <r>
      <rPr>
        <sz val="12"/>
        <rFont val="仿宋_GB2312"/>
        <charset val="134"/>
      </rPr>
      <t>合同价</t>
    </r>
  </si>
  <si>
    <r>
      <rPr>
        <sz val="12"/>
        <rFont val="仿宋_GB2312"/>
        <charset val="134"/>
      </rPr>
      <t>下指标</t>
    </r>
  </si>
  <si>
    <r>
      <rPr>
        <sz val="12"/>
        <rFont val="仿宋_GB2312"/>
        <charset val="134"/>
      </rPr>
      <t>板榄镇</t>
    </r>
  </si>
  <si>
    <r>
      <rPr>
        <sz val="12"/>
        <rFont val="仿宋_GB2312"/>
        <charset val="134"/>
      </rPr>
      <t>产业发展</t>
    </r>
  </si>
  <si>
    <r>
      <rPr>
        <sz val="12"/>
        <rFont val="仿宋_GB2312"/>
        <charset val="134"/>
      </rPr>
      <t>融安县板榄镇水果集散中心</t>
    </r>
  </si>
  <si>
    <r>
      <rPr>
        <sz val="12"/>
        <rFont val="仿宋_GB2312"/>
        <charset val="134"/>
      </rPr>
      <t>新建金桔选果场</t>
    </r>
    <r>
      <rPr>
        <sz val="12"/>
        <rFont val="Times New Roman"/>
        <charset val="134"/>
      </rPr>
      <t>1</t>
    </r>
    <r>
      <rPr>
        <sz val="12"/>
        <rFont val="仿宋_GB2312"/>
        <charset val="134"/>
      </rPr>
      <t>个，占地面积约</t>
    </r>
    <r>
      <rPr>
        <sz val="12"/>
        <rFont val="Times New Roman"/>
        <charset val="134"/>
      </rPr>
      <t>500</t>
    </r>
    <r>
      <rPr>
        <sz val="12"/>
        <rFont val="仿宋_GB2312"/>
        <charset val="134"/>
      </rPr>
      <t>平方。</t>
    </r>
  </si>
  <si>
    <r>
      <rPr>
        <sz val="12"/>
        <rFont val="仿宋_GB2312"/>
        <charset val="134"/>
      </rPr>
      <t>少数民族发展资金</t>
    </r>
  </si>
  <si>
    <r>
      <rPr>
        <sz val="12"/>
        <rFont val="仿宋_GB2312"/>
        <charset val="134"/>
      </rPr>
      <t>融安县板榄镇东岭屯农田引水工程</t>
    </r>
  </si>
  <si>
    <r>
      <rPr>
        <sz val="12"/>
        <rFont val="仿宋_GB2312"/>
        <charset val="134"/>
      </rPr>
      <t>东岭村</t>
    </r>
  </si>
  <si>
    <r>
      <rPr>
        <sz val="12"/>
        <rFont val="仿宋_GB2312"/>
        <charset val="134"/>
      </rPr>
      <t>三面光水渠硬化，长度</t>
    </r>
    <r>
      <rPr>
        <sz val="12"/>
        <rFont val="Times New Roman"/>
        <charset val="134"/>
      </rPr>
      <t>1000</t>
    </r>
    <r>
      <rPr>
        <sz val="12"/>
        <rFont val="仿宋_GB2312"/>
        <charset val="134"/>
      </rPr>
      <t>米、宽度</t>
    </r>
    <r>
      <rPr>
        <sz val="12"/>
        <rFont val="Times New Roman"/>
        <charset val="134"/>
      </rPr>
      <t>0.5</t>
    </r>
    <r>
      <rPr>
        <sz val="12"/>
        <rFont val="仿宋_GB2312"/>
        <charset val="134"/>
      </rPr>
      <t>米、高度</t>
    </r>
    <r>
      <rPr>
        <sz val="12"/>
        <rFont val="Times New Roman"/>
        <charset val="134"/>
      </rPr>
      <t>0.5</t>
    </r>
    <r>
      <rPr>
        <sz val="12"/>
        <rFont val="仿宋_GB2312"/>
        <charset val="134"/>
      </rPr>
      <t>米</t>
    </r>
  </si>
  <si>
    <r>
      <rPr>
        <sz val="12"/>
        <rFont val="仿宋_GB2312"/>
        <charset val="134"/>
      </rPr>
      <t>（新建项目）少数民族发展资金</t>
    </r>
    <r>
      <rPr>
        <sz val="12"/>
        <rFont val="Times New Roman"/>
        <charset val="134"/>
      </rPr>
      <t>34.781832</t>
    </r>
    <r>
      <rPr>
        <sz val="12"/>
        <rFont val="仿宋_GB2312"/>
        <charset val="134"/>
      </rPr>
      <t>万元</t>
    </r>
  </si>
  <si>
    <r>
      <rPr>
        <sz val="12"/>
        <rFont val="仿宋_GB2312"/>
        <charset val="134"/>
      </rPr>
      <t>融安县板榄镇四平村四门屯大武岭香杉产业基地砂石路（以工代赈）</t>
    </r>
  </si>
  <si>
    <r>
      <rPr>
        <sz val="12"/>
        <rFont val="仿宋_GB2312"/>
        <charset val="134"/>
      </rPr>
      <t>四平村</t>
    </r>
  </si>
  <si>
    <r>
      <rPr>
        <sz val="12"/>
        <rFont val="仿宋_GB2312"/>
        <charset val="134"/>
      </rPr>
      <t>新建砂石道路长</t>
    </r>
    <r>
      <rPr>
        <sz val="12"/>
        <rFont val="Times New Roman"/>
        <charset val="134"/>
      </rPr>
      <t>2.23</t>
    </r>
    <r>
      <rPr>
        <sz val="12"/>
        <rFont val="仿宋_GB2312"/>
        <charset val="134"/>
      </rPr>
      <t>公里，路基宽</t>
    </r>
    <r>
      <rPr>
        <sz val="12"/>
        <rFont val="Times New Roman"/>
        <charset val="134"/>
      </rPr>
      <t>4.5</t>
    </r>
    <r>
      <rPr>
        <sz val="12"/>
        <rFont val="仿宋_GB2312"/>
        <charset val="134"/>
      </rPr>
      <t>米，路面宽</t>
    </r>
    <r>
      <rPr>
        <sz val="12"/>
        <rFont val="Times New Roman"/>
        <charset val="134"/>
      </rPr>
      <t>3.5</t>
    </r>
    <r>
      <rPr>
        <sz val="12"/>
        <rFont val="仿宋_GB2312"/>
        <charset val="134"/>
      </rPr>
      <t>米，结构层</t>
    </r>
    <r>
      <rPr>
        <sz val="12"/>
        <rFont val="Times New Roman"/>
        <charset val="134"/>
      </rPr>
      <t>15cm</t>
    </r>
    <r>
      <rPr>
        <sz val="12"/>
        <rFont val="仿宋_GB2312"/>
        <charset val="134"/>
      </rPr>
      <t>厚级配碎石基层</t>
    </r>
    <r>
      <rPr>
        <sz val="12"/>
        <rFont val="Times New Roman"/>
        <charset val="134"/>
      </rPr>
      <t>+2cm</t>
    </r>
    <r>
      <rPr>
        <sz val="12"/>
        <rFont val="仿宋_GB2312"/>
        <charset val="134"/>
      </rPr>
      <t>厚级配砂砾磨耗层，路基挖土方</t>
    </r>
    <r>
      <rPr>
        <sz val="12"/>
        <rFont val="Times New Roman"/>
        <charset val="134"/>
      </rPr>
      <t>4000</t>
    </r>
    <r>
      <rPr>
        <sz val="12"/>
        <rFont val="仿宋_GB2312"/>
        <charset val="134"/>
      </rPr>
      <t>立方米，挖石方</t>
    </r>
    <r>
      <rPr>
        <sz val="12"/>
        <rFont val="Times New Roman"/>
        <charset val="134"/>
      </rPr>
      <t>9300</t>
    </r>
    <r>
      <rPr>
        <sz val="12"/>
        <rFont val="仿宋_GB2312"/>
        <charset val="134"/>
      </rPr>
      <t>立方米，新建</t>
    </r>
    <r>
      <rPr>
        <sz val="12"/>
        <rFont val="Times New Roman"/>
        <charset val="134"/>
      </rPr>
      <t>M7.5</t>
    </r>
    <r>
      <rPr>
        <sz val="12"/>
        <rFont val="仿宋_GB2312"/>
        <charset val="134"/>
      </rPr>
      <t>浆砌片石挡土墙</t>
    </r>
    <r>
      <rPr>
        <sz val="12"/>
        <rFont val="Times New Roman"/>
        <charset val="134"/>
      </rPr>
      <t>500</t>
    </r>
    <r>
      <rPr>
        <sz val="12"/>
        <rFont val="仿宋_GB2312"/>
        <charset val="134"/>
      </rPr>
      <t>立方米，新建圆管涵</t>
    </r>
    <r>
      <rPr>
        <sz val="12"/>
        <rFont val="Times New Roman"/>
        <charset val="134"/>
      </rPr>
      <t>12</t>
    </r>
    <r>
      <rPr>
        <sz val="12"/>
        <rFont val="仿宋_GB2312"/>
        <charset val="134"/>
      </rPr>
      <t>道</t>
    </r>
  </si>
  <si>
    <r>
      <rPr>
        <sz val="12"/>
        <rFont val="仿宋_GB2312"/>
        <charset val="134"/>
      </rPr>
      <t>融安县板榄镇麻江村油茶种植基地</t>
    </r>
  </si>
  <si>
    <r>
      <rPr>
        <sz val="12"/>
        <rFont val="仿宋_GB2312"/>
        <charset val="134"/>
      </rPr>
      <t>麻江村</t>
    </r>
  </si>
  <si>
    <r>
      <rPr>
        <sz val="12"/>
        <rFont val="仿宋_GB2312"/>
        <charset val="134"/>
      </rPr>
      <t>新建水泥硬化道路长</t>
    </r>
    <r>
      <rPr>
        <sz val="12"/>
        <rFont val="Times New Roman"/>
        <charset val="134"/>
      </rPr>
      <t>2580</t>
    </r>
    <r>
      <rPr>
        <sz val="12"/>
        <rFont val="仿宋_GB2312"/>
        <charset val="134"/>
      </rPr>
      <t>米，路基宽度</t>
    </r>
    <r>
      <rPr>
        <sz val="12"/>
        <rFont val="Times New Roman"/>
        <charset val="134"/>
      </rPr>
      <t>4.5</t>
    </r>
    <r>
      <rPr>
        <sz val="12"/>
        <rFont val="仿宋_GB2312"/>
        <charset val="134"/>
      </rPr>
      <t>米，路面宽</t>
    </r>
    <r>
      <rPr>
        <sz val="12"/>
        <rFont val="Times New Roman"/>
        <charset val="134"/>
      </rPr>
      <t>3.5</t>
    </r>
    <r>
      <rPr>
        <sz val="12"/>
        <rFont val="仿宋_GB2312"/>
        <charset val="134"/>
      </rPr>
      <t>米，路基土石方工程，路面结构层（</t>
    </r>
    <r>
      <rPr>
        <sz val="12"/>
        <rFont val="Times New Roman"/>
        <charset val="134"/>
      </rPr>
      <t>18cm</t>
    </r>
    <r>
      <rPr>
        <sz val="12"/>
        <rFont val="仿宋_GB2312"/>
        <charset val="134"/>
      </rPr>
      <t>厚</t>
    </r>
    <r>
      <rPr>
        <sz val="12"/>
        <rFont val="Times New Roman"/>
        <charset val="134"/>
      </rPr>
      <t>C25</t>
    </r>
    <r>
      <rPr>
        <sz val="12"/>
        <rFont val="仿宋_GB2312"/>
        <charset val="134"/>
      </rPr>
      <t>砼</t>
    </r>
    <r>
      <rPr>
        <sz val="12"/>
        <rFont val="Times New Roman"/>
        <charset val="134"/>
      </rPr>
      <t>+15cm</t>
    </r>
    <r>
      <rPr>
        <sz val="12"/>
        <rFont val="仿宋_GB2312"/>
        <charset val="134"/>
      </rPr>
      <t>厚级配碎石），新建圆管涵</t>
    </r>
    <r>
      <rPr>
        <sz val="12"/>
        <rFont val="Times New Roman"/>
        <charset val="134"/>
      </rPr>
      <t>12</t>
    </r>
    <r>
      <rPr>
        <sz val="12"/>
        <rFont val="仿宋_GB2312"/>
        <charset val="134"/>
      </rPr>
      <t>道</t>
    </r>
  </si>
  <si>
    <r>
      <rPr>
        <sz val="12"/>
        <rFont val="仿宋_GB2312"/>
        <charset val="134"/>
      </rPr>
      <t>雅瑶乡</t>
    </r>
  </si>
  <si>
    <r>
      <rPr>
        <sz val="12"/>
        <rFont val="仿宋_GB2312"/>
        <charset val="134"/>
      </rPr>
      <t>融安县雅瑶乡黄金村罗汉果深加工基地配套设施建设项目</t>
    </r>
  </si>
  <si>
    <r>
      <rPr>
        <sz val="12"/>
        <rFont val="仿宋_GB2312"/>
        <charset val="134"/>
      </rPr>
      <t>黄金村</t>
    </r>
  </si>
  <si>
    <r>
      <rPr>
        <sz val="12"/>
        <rFont val="仿宋_GB2312"/>
        <charset val="134"/>
      </rPr>
      <t>雅瑶乡黄金村罗汉果深加工基地配套设施建设</t>
    </r>
  </si>
  <si>
    <r>
      <rPr>
        <sz val="12"/>
        <rFont val="仿宋_GB2312"/>
        <charset val="134"/>
      </rPr>
      <t>融安县雅瑶乡章口村林家大瓦房门口至九块田香杉产业路</t>
    </r>
  </si>
  <si>
    <r>
      <rPr>
        <sz val="12"/>
        <rFont val="仿宋_GB2312"/>
        <charset val="134"/>
      </rPr>
      <t>章口村</t>
    </r>
  </si>
  <si>
    <r>
      <rPr>
        <sz val="12"/>
        <rFont val="仿宋_GB2312"/>
        <charset val="134"/>
      </rPr>
      <t>硬化路面</t>
    </r>
    <r>
      <rPr>
        <sz val="12"/>
        <rFont val="Times New Roman"/>
        <charset val="134"/>
      </rPr>
      <t>1</t>
    </r>
    <r>
      <rPr>
        <sz val="12"/>
        <rFont val="仿宋_GB2312"/>
        <charset val="134"/>
      </rPr>
      <t>公里，路面宽</t>
    </r>
    <r>
      <rPr>
        <sz val="12"/>
        <rFont val="Times New Roman"/>
        <charset val="134"/>
      </rPr>
      <t>3.5</t>
    </r>
    <r>
      <rPr>
        <sz val="12"/>
        <rFont val="仿宋_GB2312"/>
        <charset val="134"/>
      </rPr>
      <t>米，厚</t>
    </r>
    <r>
      <rPr>
        <sz val="12"/>
        <rFont val="Times New Roman"/>
        <charset val="134"/>
      </rPr>
      <t>18</t>
    </r>
    <r>
      <rPr>
        <sz val="12"/>
        <rFont val="仿宋_GB2312"/>
        <charset val="134"/>
      </rPr>
      <t>厘米</t>
    </r>
  </si>
  <si>
    <r>
      <rPr>
        <sz val="12"/>
        <rFont val="仿宋_GB2312"/>
        <charset val="134"/>
      </rPr>
      <t>新建项目</t>
    </r>
  </si>
  <si>
    <r>
      <rPr>
        <sz val="12"/>
        <rFont val="仿宋_GB2312"/>
        <charset val="134"/>
      </rPr>
      <t>大将镇</t>
    </r>
  </si>
  <si>
    <r>
      <rPr>
        <sz val="12"/>
        <rFont val="仿宋_GB2312"/>
        <charset val="134"/>
      </rPr>
      <t>融安县大将镇数字金桔示范园建设（一期）</t>
    </r>
  </si>
  <si>
    <r>
      <rPr>
        <sz val="12"/>
        <rFont val="仿宋_GB2312"/>
        <charset val="134"/>
      </rPr>
      <t>建设融安金桔大数据园区</t>
    </r>
  </si>
  <si>
    <r>
      <rPr>
        <sz val="12"/>
        <rFont val="仿宋_GB2312"/>
        <charset val="134"/>
      </rPr>
      <t>融安县大将镇</t>
    </r>
    <r>
      <rPr>
        <sz val="12"/>
        <rFont val="Times New Roman"/>
        <charset val="134"/>
      </rPr>
      <t>“</t>
    </r>
    <r>
      <rPr>
        <sz val="12"/>
        <rFont val="仿宋_GB2312"/>
        <charset val="134"/>
      </rPr>
      <t>小村之恋融安金桔产业融合发展示范园盖板涵项目</t>
    </r>
  </si>
  <si>
    <r>
      <rPr>
        <sz val="12"/>
        <rFont val="仿宋_GB2312"/>
        <charset val="134"/>
      </rPr>
      <t>跨度约</t>
    </r>
    <r>
      <rPr>
        <sz val="12"/>
        <rFont val="Times New Roman"/>
        <charset val="134"/>
      </rPr>
      <t>30</t>
    </r>
    <r>
      <rPr>
        <sz val="12"/>
        <rFont val="仿宋_GB2312"/>
        <charset val="134"/>
      </rPr>
      <t>米长盖板涵</t>
    </r>
  </si>
  <si>
    <r>
      <rPr>
        <sz val="12"/>
        <rFont val="仿宋_GB2312"/>
        <charset val="134"/>
      </rPr>
      <t>融安县大将镇富乐村金桔产业示范基地道路建设</t>
    </r>
  </si>
  <si>
    <r>
      <rPr>
        <sz val="12"/>
        <rFont val="仿宋_GB2312"/>
        <charset val="134"/>
      </rPr>
      <t>富乐村</t>
    </r>
  </si>
  <si>
    <r>
      <rPr>
        <sz val="12"/>
        <rFont val="仿宋_GB2312"/>
        <charset val="134"/>
      </rPr>
      <t>产业路硬化、拓宽约</t>
    </r>
    <r>
      <rPr>
        <sz val="12"/>
        <rFont val="Times New Roman"/>
        <charset val="134"/>
      </rPr>
      <t>100</t>
    </r>
    <r>
      <rPr>
        <sz val="12"/>
        <rFont val="仿宋_GB2312"/>
        <charset val="134"/>
      </rPr>
      <t>米，水渠修缮约</t>
    </r>
    <r>
      <rPr>
        <sz val="12"/>
        <rFont val="Times New Roman"/>
        <charset val="134"/>
      </rPr>
      <t>50</t>
    </r>
    <r>
      <rPr>
        <sz val="12"/>
        <rFont val="仿宋_GB2312"/>
        <charset val="134"/>
      </rPr>
      <t>米。</t>
    </r>
  </si>
  <si>
    <r>
      <rPr>
        <sz val="12"/>
        <rFont val="仿宋_GB2312"/>
        <charset val="134"/>
      </rPr>
      <t>大坡乡</t>
    </r>
  </si>
  <si>
    <r>
      <rPr>
        <sz val="12"/>
        <rFont val="仿宋_GB2312"/>
        <charset val="134"/>
      </rPr>
      <t>大坡乡星下村至泗顶上洞村香杉产业硬化路建设项目</t>
    </r>
  </si>
  <si>
    <r>
      <rPr>
        <sz val="12"/>
        <rFont val="仿宋_GB2312"/>
        <charset val="134"/>
      </rPr>
      <t>星下村</t>
    </r>
  </si>
  <si>
    <r>
      <rPr>
        <sz val="12"/>
        <rFont val="仿宋_GB2312"/>
        <charset val="134"/>
      </rPr>
      <t>产业道路硬化</t>
    </r>
    <r>
      <rPr>
        <sz val="12"/>
        <rFont val="Times New Roman"/>
        <charset val="134"/>
      </rPr>
      <t>900</t>
    </r>
    <r>
      <rPr>
        <sz val="12"/>
        <rFont val="仿宋_GB2312"/>
        <charset val="134"/>
      </rPr>
      <t>米</t>
    </r>
  </si>
  <si>
    <r>
      <rPr>
        <sz val="12"/>
        <rFont val="仿宋_GB2312"/>
        <charset val="134"/>
      </rPr>
      <t>大良镇</t>
    </r>
  </si>
  <si>
    <r>
      <rPr>
        <sz val="12"/>
        <rFont val="仿宋_GB2312"/>
        <charset val="134"/>
      </rPr>
      <t>融安县大良镇新和村稻田种养基础设施建设</t>
    </r>
  </si>
  <si>
    <r>
      <rPr>
        <sz val="12"/>
        <rFont val="仿宋_GB2312"/>
        <charset val="134"/>
      </rPr>
      <t>新和村</t>
    </r>
  </si>
  <si>
    <r>
      <rPr>
        <sz val="12"/>
        <rFont val="Times New Roman"/>
        <charset val="134"/>
      </rPr>
      <t>65</t>
    </r>
    <r>
      <rPr>
        <sz val="12"/>
        <rFont val="仿宋_GB2312"/>
        <charset val="134"/>
      </rPr>
      <t>亩稻田养螺和农田生产设施建设，</t>
    </r>
    <r>
      <rPr>
        <sz val="12"/>
        <rFont val="Times New Roman"/>
        <charset val="134"/>
      </rPr>
      <t>0.3m</t>
    </r>
    <r>
      <rPr>
        <sz val="12"/>
        <rFont val="仿宋_GB2312"/>
        <charset val="134"/>
      </rPr>
      <t>宽混凝土田埂，总长共</t>
    </r>
    <r>
      <rPr>
        <sz val="12"/>
        <rFont val="Times New Roman"/>
        <charset val="134"/>
      </rPr>
      <t>4703</t>
    </r>
    <r>
      <rPr>
        <sz val="12"/>
        <rFont val="仿宋_GB2312"/>
        <charset val="134"/>
      </rPr>
      <t>米；挖沟深。</t>
    </r>
  </si>
  <si>
    <r>
      <rPr>
        <sz val="12"/>
        <rFont val="仿宋_GB2312"/>
        <charset val="134"/>
      </rPr>
      <t>东起乡</t>
    </r>
  </si>
  <si>
    <r>
      <rPr>
        <sz val="12"/>
        <rFont val="仿宋_GB2312"/>
        <charset val="134"/>
      </rPr>
      <t>融安县东起乡安太村良洞屯良种油茶产业基地基础设施配套建设</t>
    </r>
  </si>
  <si>
    <r>
      <rPr>
        <sz val="12"/>
        <rFont val="仿宋_GB2312"/>
        <charset val="134"/>
      </rPr>
      <t>安太村</t>
    </r>
  </si>
  <si>
    <r>
      <rPr>
        <sz val="12"/>
        <rFont val="仿宋_GB2312"/>
        <charset val="134"/>
      </rPr>
      <t>新建产业路</t>
    </r>
    <r>
      <rPr>
        <sz val="12"/>
        <rFont val="Times New Roman"/>
        <charset val="134"/>
      </rPr>
      <t>3</t>
    </r>
    <r>
      <rPr>
        <sz val="12"/>
        <rFont val="仿宋_GB2312"/>
        <charset val="134"/>
      </rPr>
      <t>公里，路基宽</t>
    </r>
    <r>
      <rPr>
        <sz val="12"/>
        <rFont val="Times New Roman"/>
        <charset val="134"/>
      </rPr>
      <t>4.5</t>
    </r>
    <r>
      <rPr>
        <sz val="12"/>
        <rFont val="仿宋_GB2312"/>
        <charset val="134"/>
      </rPr>
      <t>米，路面宽</t>
    </r>
    <r>
      <rPr>
        <sz val="12"/>
        <rFont val="Times New Roman"/>
        <charset val="134"/>
      </rPr>
      <t>3.5</t>
    </r>
    <r>
      <rPr>
        <sz val="12"/>
        <rFont val="仿宋_GB2312"/>
        <charset val="134"/>
      </rPr>
      <t>米，厚度</t>
    </r>
    <r>
      <rPr>
        <sz val="12"/>
        <rFont val="Times New Roman"/>
        <charset val="134"/>
      </rPr>
      <t>20</t>
    </r>
    <r>
      <rPr>
        <sz val="12"/>
        <rFont val="仿宋_GB2312"/>
        <charset val="134"/>
      </rPr>
      <t>厘米，以及部分路段涵管、挡土墙建设</t>
    </r>
  </si>
  <si>
    <r>
      <rPr>
        <sz val="12"/>
        <rFont val="仿宋_GB2312"/>
        <charset val="134"/>
      </rPr>
      <t>浮石镇</t>
    </r>
  </si>
  <si>
    <r>
      <rPr>
        <sz val="12"/>
        <rFont val="仿宋_GB2312"/>
        <charset val="134"/>
      </rPr>
      <t>浮石镇起西村龙角水稻产业基地配套设施建设</t>
    </r>
  </si>
  <si>
    <r>
      <rPr>
        <sz val="12"/>
        <rFont val="仿宋_GB2312"/>
        <charset val="134"/>
      </rPr>
      <t>起西村</t>
    </r>
  </si>
  <si>
    <r>
      <rPr>
        <sz val="12"/>
        <rFont val="仿宋_GB2312"/>
        <charset val="134"/>
      </rPr>
      <t>三面光灌溉水渠</t>
    </r>
    <r>
      <rPr>
        <sz val="12"/>
        <rFont val="Times New Roman"/>
        <charset val="134"/>
      </rPr>
      <t>2</t>
    </r>
    <r>
      <rPr>
        <sz val="12"/>
        <rFont val="仿宋_GB2312"/>
        <charset val="134"/>
      </rPr>
      <t>公里</t>
    </r>
  </si>
  <si>
    <r>
      <rPr>
        <sz val="12"/>
        <rFont val="仿宋_GB2312"/>
        <charset val="134"/>
      </rPr>
      <t>浮石镇六寮村二兴门口段水稻产业基地配套设施建设</t>
    </r>
  </si>
  <si>
    <r>
      <rPr>
        <sz val="12"/>
        <rFont val="仿宋_GB2312"/>
        <charset val="134"/>
      </rPr>
      <t>六寮村</t>
    </r>
  </si>
  <si>
    <r>
      <rPr>
        <sz val="12"/>
        <rFont val="仿宋_GB2312"/>
        <charset val="134"/>
      </rPr>
      <t>三面光水渠长</t>
    </r>
    <r>
      <rPr>
        <sz val="12"/>
        <rFont val="Times New Roman"/>
        <charset val="134"/>
      </rPr>
      <t>500</t>
    </r>
    <r>
      <rPr>
        <sz val="12"/>
        <rFont val="仿宋_GB2312"/>
        <charset val="134"/>
      </rPr>
      <t>米，</t>
    </r>
    <r>
      <rPr>
        <sz val="12"/>
        <rFont val="Times New Roman"/>
        <charset val="134"/>
      </rPr>
      <t>80*60</t>
    </r>
  </si>
  <si>
    <r>
      <rPr>
        <sz val="12"/>
        <rFont val="仿宋_GB2312"/>
        <charset val="134"/>
      </rPr>
      <t>桥板乡</t>
    </r>
  </si>
  <si>
    <r>
      <rPr>
        <sz val="12"/>
        <rFont val="仿宋_GB2312"/>
        <charset val="134"/>
      </rPr>
      <t>桥板乡阳山村坳脚屯大河弄金桔产业基地道路硬化工程</t>
    </r>
  </si>
  <si>
    <r>
      <rPr>
        <sz val="12"/>
        <rFont val="仿宋_GB2312"/>
        <charset val="134"/>
      </rPr>
      <t>阳山村</t>
    </r>
  </si>
  <si>
    <r>
      <rPr>
        <sz val="12"/>
        <rFont val="仿宋_GB2312"/>
        <charset val="134"/>
      </rPr>
      <t>硬化路面长</t>
    </r>
    <r>
      <rPr>
        <sz val="12"/>
        <rFont val="Times New Roman"/>
        <charset val="134"/>
      </rPr>
      <t>1.5</t>
    </r>
    <r>
      <rPr>
        <sz val="12"/>
        <rFont val="仿宋_GB2312"/>
        <charset val="134"/>
      </rPr>
      <t>公里，路基宽</t>
    </r>
    <r>
      <rPr>
        <sz val="12"/>
        <rFont val="Times New Roman"/>
        <charset val="134"/>
      </rPr>
      <t>4.5</t>
    </r>
    <r>
      <rPr>
        <sz val="12"/>
        <rFont val="仿宋_GB2312"/>
        <charset val="134"/>
      </rPr>
      <t>米，路面宽</t>
    </r>
    <r>
      <rPr>
        <sz val="12"/>
        <rFont val="Times New Roman"/>
        <charset val="134"/>
      </rPr>
      <t>3.5</t>
    </r>
    <r>
      <rPr>
        <sz val="12"/>
        <rFont val="仿宋_GB2312"/>
        <charset val="134"/>
      </rPr>
      <t>米</t>
    </r>
  </si>
  <si>
    <r>
      <rPr>
        <sz val="12"/>
        <rFont val="仿宋_GB2312"/>
        <charset val="134"/>
      </rPr>
      <t>桥板乡阳山村产子屯柑橘产业基地道路硬化工程</t>
    </r>
  </si>
  <si>
    <r>
      <rPr>
        <sz val="12"/>
        <rFont val="仿宋_GB2312"/>
        <charset val="134"/>
      </rPr>
      <t>硬化路面长</t>
    </r>
    <r>
      <rPr>
        <sz val="12"/>
        <rFont val="Times New Roman"/>
        <charset val="134"/>
      </rPr>
      <t>1</t>
    </r>
    <r>
      <rPr>
        <sz val="12"/>
        <rFont val="仿宋_GB2312"/>
        <charset val="134"/>
      </rPr>
      <t>公里，路基宽</t>
    </r>
    <r>
      <rPr>
        <sz val="12"/>
        <rFont val="Times New Roman"/>
        <charset val="134"/>
      </rPr>
      <t>4.5</t>
    </r>
    <r>
      <rPr>
        <sz val="12"/>
        <rFont val="仿宋_GB2312"/>
        <charset val="134"/>
      </rPr>
      <t>米，路面宽</t>
    </r>
    <r>
      <rPr>
        <sz val="12"/>
        <rFont val="Times New Roman"/>
        <charset val="134"/>
      </rPr>
      <t>3.5</t>
    </r>
    <r>
      <rPr>
        <sz val="12"/>
        <rFont val="仿宋_GB2312"/>
        <charset val="134"/>
      </rPr>
      <t>米</t>
    </r>
  </si>
  <si>
    <r>
      <rPr>
        <sz val="12"/>
        <rFont val="仿宋_GB2312"/>
        <charset val="134"/>
      </rPr>
      <t>桥板乡二村村拉歪屯柑橘产业基地道路硬化工程（以工代赈）</t>
    </r>
  </si>
  <si>
    <r>
      <rPr>
        <sz val="12"/>
        <rFont val="仿宋_GB2312"/>
        <charset val="134"/>
      </rPr>
      <t>二村村</t>
    </r>
  </si>
  <si>
    <r>
      <rPr>
        <sz val="12"/>
        <rFont val="仿宋_GB2312"/>
        <charset val="134"/>
      </rPr>
      <t>硬化路面长</t>
    </r>
    <r>
      <rPr>
        <sz val="12"/>
        <rFont val="Times New Roman"/>
        <charset val="134"/>
      </rPr>
      <t>0.8</t>
    </r>
    <r>
      <rPr>
        <sz val="12"/>
        <rFont val="仿宋_GB2312"/>
        <charset val="134"/>
      </rPr>
      <t>公里、路面宽</t>
    </r>
    <r>
      <rPr>
        <sz val="12"/>
        <rFont val="Times New Roman"/>
        <charset val="134"/>
      </rPr>
      <t>3.5</t>
    </r>
    <r>
      <rPr>
        <sz val="12"/>
        <rFont val="仿宋_GB2312"/>
        <charset val="134"/>
      </rPr>
      <t>米、厚</t>
    </r>
    <r>
      <rPr>
        <sz val="12"/>
        <rFont val="Times New Roman"/>
        <charset val="134"/>
      </rPr>
      <t>18</t>
    </r>
    <r>
      <rPr>
        <sz val="12"/>
        <rFont val="仿宋_GB2312"/>
        <charset val="134"/>
      </rPr>
      <t>厘米，压实砂石基层厚</t>
    </r>
    <r>
      <rPr>
        <sz val="12"/>
        <rFont val="Times New Roman"/>
        <charset val="134"/>
      </rPr>
      <t>15</t>
    </r>
    <r>
      <rPr>
        <sz val="12"/>
        <rFont val="仿宋_GB2312"/>
        <charset val="134"/>
      </rPr>
      <t>厘米；两边培路肩宽各</t>
    </r>
    <r>
      <rPr>
        <sz val="12"/>
        <rFont val="Times New Roman"/>
        <charset val="134"/>
      </rPr>
      <t>0.6</t>
    </r>
    <r>
      <rPr>
        <sz val="12"/>
        <rFont val="仿宋_GB2312"/>
        <charset val="134"/>
      </rPr>
      <t>米；合理设置涵洞、边沟、错车道等</t>
    </r>
  </si>
  <si>
    <r>
      <rPr>
        <sz val="12"/>
        <rFont val="仿宋_GB2312"/>
        <charset val="134"/>
      </rPr>
      <t>泗顶镇</t>
    </r>
  </si>
  <si>
    <r>
      <rPr>
        <sz val="12"/>
        <rFont val="仿宋_GB2312"/>
        <charset val="134"/>
      </rPr>
      <t>泗顶镇泗顶村螺蛳粉原材料种植基地</t>
    </r>
  </si>
  <si>
    <r>
      <rPr>
        <sz val="12"/>
        <rFont val="仿宋_GB2312"/>
        <charset val="134"/>
      </rPr>
      <t>泗顶村</t>
    </r>
  </si>
  <si>
    <r>
      <rPr>
        <sz val="12"/>
        <rFont val="仿宋_GB2312"/>
        <charset val="134"/>
      </rPr>
      <t>新建种植基地水渠</t>
    </r>
    <r>
      <rPr>
        <sz val="12"/>
        <rFont val="Times New Roman"/>
        <charset val="134"/>
      </rPr>
      <t>1000</t>
    </r>
    <r>
      <rPr>
        <sz val="12"/>
        <rFont val="仿宋_GB2312"/>
        <charset val="134"/>
      </rPr>
      <t>米、抽水设备和泵房一座、三避大棚</t>
    </r>
    <r>
      <rPr>
        <sz val="12"/>
        <rFont val="Times New Roman"/>
        <charset val="134"/>
      </rPr>
      <t>27.8</t>
    </r>
    <r>
      <rPr>
        <sz val="12"/>
        <rFont val="仿宋_GB2312"/>
        <charset val="134"/>
      </rPr>
      <t>亩</t>
    </r>
  </si>
  <si>
    <r>
      <rPr>
        <sz val="12"/>
        <rFont val="仿宋_GB2312"/>
        <charset val="134"/>
      </rPr>
      <t>泗顶镇儒南村拉井屯木耳大棚改造工程</t>
    </r>
  </si>
  <si>
    <r>
      <rPr>
        <sz val="12"/>
        <rFont val="仿宋_GB2312"/>
        <charset val="134"/>
      </rPr>
      <t>儒南村</t>
    </r>
  </si>
  <si>
    <r>
      <rPr>
        <sz val="12"/>
        <rFont val="仿宋_GB2312"/>
        <charset val="134"/>
      </rPr>
      <t>建设木耳棚加固</t>
    </r>
    <r>
      <rPr>
        <sz val="12"/>
        <rFont val="Times New Roman"/>
        <charset val="134"/>
      </rPr>
      <t>27</t>
    </r>
    <r>
      <rPr>
        <sz val="12"/>
        <rFont val="仿宋_GB2312"/>
        <charset val="134"/>
      </rPr>
      <t>个、增加棚内蔬菜大棚的设施</t>
    </r>
    <r>
      <rPr>
        <sz val="12"/>
        <rFont val="Times New Roman"/>
        <charset val="134"/>
      </rPr>
      <t>27</t>
    </r>
    <r>
      <rPr>
        <sz val="12"/>
        <rFont val="仿宋_GB2312"/>
        <charset val="134"/>
      </rPr>
      <t>个</t>
    </r>
  </si>
  <si>
    <r>
      <rPr>
        <sz val="12"/>
        <rFont val="仿宋_GB2312"/>
        <charset val="0"/>
      </rPr>
      <t>潭头乡</t>
    </r>
  </si>
  <si>
    <r>
      <rPr>
        <sz val="12"/>
        <rFont val="仿宋_GB2312"/>
        <charset val="134"/>
      </rPr>
      <t>融安县潭头乡潭头村西桂屯优质稻产业水毁修复项目</t>
    </r>
  </si>
  <si>
    <r>
      <rPr>
        <sz val="12"/>
        <rFont val="仿宋_GB2312"/>
        <charset val="134"/>
      </rPr>
      <t>潭头村</t>
    </r>
  </si>
  <si>
    <r>
      <rPr>
        <sz val="12"/>
        <rFont val="仿宋_GB2312"/>
        <charset val="134"/>
      </rPr>
      <t>育秧基地靠河边处对水毁地基进行新建挡土墙</t>
    </r>
    <r>
      <rPr>
        <sz val="12"/>
        <rFont val="Times New Roman"/>
        <charset val="134"/>
      </rPr>
      <t>C20</t>
    </r>
    <r>
      <rPr>
        <sz val="12"/>
        <rFont val="仿宋_GB2312"/>
        <charset val="134"/>
      </rPr>
      <t>混凝土结构，长</t>
    </r>
    <r>
      <rPr>
        <sz val="12"/>
        <rFont val="Times New Roman"/>
        <charset val="134"/>
      </rPr>
      <t>85</t>
    </r>
    <r>
      <rPr>
        <sz val="12"/>
        <rFont val="仿宋_GB2312"/>
        <charset val="134"/>
      </rPr>
      <t>米高</t>
    </r>
    <r>
      <rPr>
        <sz val="12"/>
        <rFont val="Times New Roman"/>
        <charset val="134"/>
      </rPr>
      <t>7</t>
    </r>
    <r>
      <rPr>
        <sz val="12"/>
        <rFont val="仿宋_GB2312"/>
        <charset val="134"/>
      </rPr>
      <t>米。</t>
    </r>
  </si>
  <si>
    <r>
      <rPr>
        <sz val="12"/>
        <rFont val="仿宋_GB2312"/>
        <charset val="0"/>
      </rPr>
      <t>雅瑶乡</t>
    </r>
  </si>
  <si>
    <r>
      <rPr>
        <sz val="12"/>
        <rFont val="仿宋_GB2312"/>
        <charset val="134"/>
      </rPr>
      <t>融安县雅瑶乡苏田村平寨龙妙山油茶产业基地</t>
    </r>
  </si>
  <si>
    <r>
      <rPr>
        <sz val="12"/>
        <rFont val="仿宋_GB2312"/>
        <charset val="134"/>
      </rPr>
      <t>苏田村</t>
    </r>
  </si>
  <si>
    <r>
      <rPr>
        <sz val="12"/>
        <rFont val="仿宋_GB2312"/>
        <charset val="134"/>
      </rPr>
      <t>修建产业道路</t>
    </r>
    <r>
      <rPr>
        <sz val="12"/>
        <rFont val="Times New Roman"/>
        <charset val="134"/>
      </rPr>
      <t>2.5</t>
    </r>
    <r>
      <rPr>
        <sz val="12"/>
        <rFont val="仿宋_GB2312"/>
        <charset val="134"/>
      </rPr>
      <t>公里，水肥一体化设施一套</t>
    </r>
  </si>
  <si>
    <r>
      <rPr>
        <sz val="12"/>
        <rFont val="仿宋_GB2312"/>
        <charset val="134"/>
      </rPr>
      <t>融安县雅瑶乡黄金村马坛屯油茶基地建设</t>
    </r>
  </si>
  <si>
    <r>
      <rPr>
        <sz val="12"/>
        <rFont val="仿宋_GB2312"/>
        <charset val="134"/>
      </rPr>
      <t>路面硬化长</t>
    </r>
    <r>
      <rPr>
        <sz val="12"/>
        <rFont val="Times New Roman"/>
        <charset val="134"/>
      </rPr>
      <t>0.8</t>
    </r>
    <r>
      <rPr>
        <sz val="12"/>
        <rFont val="仿宋_GB2312"/>
        <charset val="134"/>
      </rPr>
      <t>公里，路面宽</t>
    </r>
    <r>
      <rPr>
        <sz val="12"/>
        <rFont val="Times New Roman"/>
        <charset val="134"/>
      </rPr>
      <t>3.5</t>
    </r>
    <r>
      <rPr>
        <sz val="12"/>
        <rFont val="仿宋_GB2312"/>
        <charset val="134"/>
      </rPr>
      <t>米，厚</t>
    </r>
    <r>
      <rPr>
        <sz val="12"/>
        <rFont val="Times New Roman"/>
        <charset val="134"/>
      </rPr>
      <t>20</t>
    </r>
    <r>
      <rPr>
        <sz val="12"/>
        <rFont val="仿宋_GB2312"/>
        <charset val="134"/>
      </rPr>
      <t>厘米，压实砂石基层厚</t>
    </r>
    <r>
      <rPr>
        <sz val="12"/>
        <rFont val="Times New Roman"/>
        <charset val="134"/>
      </rPr>
      <t>30</t>
    </r>
    <r>
      <rPr>
        <sz val="12"/>
        <rFont val="仿宋_GB2312"/>
        <charset val="134"/>
      </rPr>
      <t>厘米，两边培路肩宽各</t>
    </r>
    <r>
      <rPr>
        <sz val="12"/>
        <rFont val="Times New Roman"/>
        <charset val="134"/>
      </rPr>
      <t>0.5</t>
    </r>
    <r>
      <rPr>
        <sz val="12"/>
        <rFont val="仿宋_GB2312"/>
        <charset val="134"/>
      </rPr>
      <t>米，合理设置涵洞，边沟，错车道等</t>
    </r>
  </si>
  <si>
    <r>
      <rPr>
        <sz val="12"/>
        <rFont val="仿宋_GB2312"/>
        <charset val="134"/>
      </rPr>
      <t>融安县雅瑶乡福田村吊屯棚厂楠竹产业路硬化</t>
    </r>
  </si>
  <si>
    <r>
      <rPr>
        <sz val="12"/>
        <rFont val="仿宋_GB2312"/>
        <charset val="134"/>
      </rPr>
      <t>福田村</t>
    </r>
  </si>
  <si>
    <r>
      <rPr>
        <sz val="12"/>
        <rFont val="仿宋_GB2312"/>
        <charset val="134"/>
      </rPr>
      <t>硬化路面</t>
    </r>
    <r>
      <rPr>
        <sz val="12"/>
        <rFont val="Times New Roman"/>
        <charset val="134"/>
      </rPr>
      <t>1</t>
    </r>
    <r>
      <rPr>
        <sz val="12"/>
        <rFont val="仿宋_GB2312"/>
        <charset val="134"/>
      </rPr>
      <t>公里，路面宽</t>
    </r>
    <r>
      <rPr>
        <sz val="12"/>
        <rFont val="Times New Roman"/>
        <charset val="134"/>
      </rPr>
      <t>3.5</t>
    </r>
    <r>
      <rPr>
        <sz val="12"/>
        <rFont val="仿宋_GB2312"/>
        <charset val="134"/>
      </rPr>
      <t>米，厚</t>
    </r>
    <r>
      <rPr>
        <sz val="12"/>
        <rFont val="Times New Roman"/>
        <charset val="134"/>
      </rPr>
      <t>18</t>
    </r>
    <r>
      <rPr>
        <sz val="12"/>
        <rFont val="仿宋_GB2312"/>
        <charset val="134"/>
      </rPr>
      <t>厘米；两边培路肩宽各</t>
    </r>
    <r>
      <rPr>
        <sz val="12"/>
        <rFont val="Times New Roman"/>
        <charset val="134"/>
      </rPr>
      <t>0.5</t>
    </r>
    <r>
      <rPr>
        <sz val="12"/>
        <rFont val="仿宋_GB2312"/>
        <charset val="134"/>
      </rPr>
      <t>米；合理设置涵洞、边沟、错车道等</t>
    </r>
  </si>
  <si>
    <r>
      <rPr>
        <sz val="12"/>
        <rFont val="仿宋_GB2312"/>
        <charset val="134"/>
      </rPr>
      <t>融安县雅瑶乡冠带村金桔产后处理中心</t>
    </r>
  </si>
  <si>
    <r>
      <rPr>
        <sz val="12"/>
        <rFont val="仿宋_GB2312"/>
        <charset val="134"/>
      </rPr>
      <t>冠带村</t>
    </r>
  </si>
  <si>
    <r>
      <rPr>
        <sz val="12"/>
        <rFont val="Times New Roman"/>
        <charset val="134"/>
      </rPr>
      <t>1.</t>
    </r>
    <r>
      <rPr>
        <sz val="12"/>
        <rFont val="仿宋_GB2312"/>
        <charset val="134"/>
      </rPr>
      <t>新建厂房</t>
    </r>
    <r>
      <rPr>
        <sz val="12"/>
        <rFont val="Times New Roman"/>
        <charset val="134"/>
      </rPr>
      <t>1000</t>
    </r>
    <r>
      <rPr>
        <sz val="12"/>
        <rFont val="仿宋_GB2312"/>
        <charset val="134"/>
      </rPr>
      <t>平米</t>
    </r>
    <r>
      <rPr>
        <sz val="12"/>
        <rFont val="Times New Roman"/>
        <charset val="134"/>
      </rPr>
      <t xml:space="preserve">
2.</t>
    </r>
    <r>
      <rPr>
        <sz val="12"/>
        <rFont val="仿宋_GB2312"/>
        <charset val="134"/>
      </rPr>
      <t>购置自动化选果洗果机器</t>
    </r>
  </si>
  <si>
    <r>
      <rPr>
        <sz val="12"/>
        <rFont val="仿宋_GB2312"/>
        <charset val="134"/>
      </rPr>
      <t>农业农村局</t>
    </r>
  </si>
  <si>
    <r>
      <rPr>
        <sz val="12"/>
        <rFont val="仿宋_GB2312"/>
        <charset val="134"/>
      </rPr>
      <t>浮石镇长龙村优质稻基地建设</t>
    </r>
  </si>
  <si>
    <r>
      <rPr>
        <sz val="12"/>
        <rFont val="仿宋_GB2312"/>
        <charset val="134"/>
      </rPr>
      <t>长龙村</t>
    </r>
  </si>
  <si>
    <r>
      <rPr>
        <sz val="12"/>
        <rFont val="仿宋_GB2312"/>
        <charset val="134"/>
      </rPr>
      <t>新建</t>
    </r>
    <r>
      <rPr>
        <sz val="12"/>
        <rFont val="Times New Roman"/>
        <charset val="134"/>
      </rPr>
      <t>1000mm</t>
    </r>
    <r>
      <rPr>
        <sz val="12"/>
        <rFont val="仿宋_GB2312"/>
        <charset val="134"/>
      </rPr>
      <t>宽水渠，混凝土强度</t>
    </r>
    <r>
      <rPr>
        <sz val="12"/>
        <rFont val="Times New Roman"/>
        <charset val="134"/>
      </rPr>
      <t>C15,</t>
    </r>
    <r>
      <rPr>
        <sz val="12"/>
        <rFont val="仿宋_GB2312"/>
        <charset val="134"/>
      </rPr>
      <t>全长</t>
    </r>
    <r>
      <rPr>
        <sz val="12"/>
        <rFont val="Times New Roman"/>
        <charset val="134"/>
      </rPr>
      <t>3674</t>
    </r>
    <r>
      <rPr>
        <sz val="12"/>
        <rFont val="仿宋_GB2312"/>
        <charset val="134"/>
      </rPr>
      <t>米。</t>
    </r>
  </si>
  <si>
    <r>
      <rPr>
        <sz val="12"/>
        <rFont val="仿宋_GB2312"/>
        <charset val="134"/>
      </rPr>
      <t>大良镇西村甘蔗产业道路建设</t>
    </r>
  </si>
  <si>
    <r>
      <rPr>
        <sz val="12"/>
        <rFont val="仿宋_GB2312"/>
        <charset val="134"/>
      </rPr>
      <t>和南村</t>
    </r>
  </si>
  <si>
    <r>
      <rPr>
        <sz val="12"/>
        <rFont val="仿宋_GB2312"/>
        <charset val="134"/>
      </rPr>
      <t>道路硬化</t>
    </r>
    <r>
      <rPr>
        <sz val="12"/>
        <rFont val="Times New Roman"/>
        <charset val="134"/>
      </rPr>
      <t>1770</t>
    </r>
    <r>
      <rPr>
        <sz val="12"/>
        <rFont val="仿宋_GB2312"/>
        <charset val="134"/>
      </rPr>
      <t>米，路基</t>
    </r>
    <r>
      <rPr>
        <sz val="12"/>
        <rFont val="Times New Roman"/>
        <charset val="134"/>
      </rPr>
      <t>4.5</t>
    </r>
    <r>
      <rPr>
        <sz val="12"/>
        <rFont val="仿宋_GB2312"/>
        <charset val="134"/>
      </rPr>
      <t>米，路面</t>
    </r>
    <r>
      <rPr>
        <sz val="12"/>
        <rFont val="Times New Roman"/>
        <charset val="134"/>
      </rPr>
      <t>3.5</t>
    </r>
    <r>
      <rPr>
        <sz val="12"/>
        <rFont val="仿宋_GB2312"/>
        <charset val="134"/>
      </rPr>
      <t>米</t>
    </r>
  </si>
  <si>
    <r>
      <rPr>
        <sz val="12"/>
        <rFont val="仿宋_GB2312"/>
        <charset val="134"/>
      </rPr>
      <t>潭头乡大岸村南岸屯优质稻基地配套基础设施建设</t>
    </r>
  </si>
  <si>
    <r>
      <rPr>
        <sz val="12"/>
        <rFont val="仿宋_GB2312"/>
        <charset val="134"/>
      </rPr>
      <t>大岸村</t>
    </r>
  </si>
  <si>
    <r>
      <rPr>
        <sz val="12"/>
        <rFont val="Times New Roman"/>
        <charset val="134"/>
      </rPr>
      <t>60*60</t>
    </r>
    <r>
      <rPr>
        <sz val="12"/>
        <rFont val="仿宋_GB2312"/>
        <charset val="134"/>
      </rPr>
      <t>主渠长</t>
    </r>
    <r>
      <rPr>
        <sz val="12"/>
        <rFont val="Times New Roman"/>
        <charset val="134"/>
      </rPr>
      <t>2298</t>
    </r>
    <r>
      <rPr>
        <sz val="12"/>
        <rFont val="仿宋_GB2312"/>
        <charset val="134"/>
      </rPr>
      <t>米，</t>
    </r>
    <r>
      <rPr>
        <sz val="12"/>
        <rFont val="Times New Roman"/>
        <charset val="134"/>
      </rPr>
      <t>40*40</t>
    </r>
    <r>
      <rPr>
        <sz val="12"/>
        <rFont val="仿宋_GB2312"/>
        <charset val="134"/>
      </rPr>
      <t>支渠长</t>
    </r>
    <r>
      <rPr>
        <sz val="12"/>
        <rFont val="Times New Roman"/>
        <charset val="134"/>
      </rPr>
      <t>1067</t>
    </r>
    <r>
      <rPr>
        <sz val="12"/>
        <rFont val="仿宋_GB2312"/>
        <charset val="134"/>
      </rPr>
      <t>米</t>
    </r>
  </si>
  <si>
    <r>
      <rPr>
        <sz val="12"/>
        <rFont val="仿宋_GB2312"/>
        <charset val="134"/>
      </rPr>
      <t>潭头乡新林村山杏屯甘蔗产业基地配套设施建设</t>
    </r>
  </si>
  <si>
    <r>
      <rPr>
        <sz val="12"/>
        <rFont val="仿宋_GB2312"/>
        <charset val="134"/>
      </rPr>
      <t>新林村</t>
    </r>
  </si>
  <si>
    <r>
      <rPr>
        <sz val="12"/>
        <rFont val="仿宋_GB2312"/>
        <charset val="134"/>
      </rPr>
      <t>山杏屯屋背、石便屯山杏鸭场至石便里平、黄坡屯双高道路硬化，路基</t>
    </r>
    <r>
      <rPr>
        <sz val="12"/>
        <rFont val="Times New Roman"/>
        <charset val="134"/>
      </rPr>
      <t>4.5</t>
    </r>
    <r>
      <rPr>
        <sz val="12"/>
        <rFont val="仿宋_GB2312"/>
        <charset val="134"/>
      </rPr>
      <t>米宽，路面</t>
    </r>
    <r>
      <rPr>
        <sz val="12"/>
        <rFont val="Times New Roman"/>
        <charset val="134"/>
      </rPr>
      <t>3.5</t>
    </r>
    <r>
      <rPr>
        <sz val="12"/>
        <rFont val="仿宋_GB2312"/>
        <charset val="134"/>
      </rPr>
      <t>米宽，</t>
    </r>
    <r>
      <rPr>
        <sz val="12"/>
        <rFont val="Times New Roman"/>
        <charset val="134"/>
      </rPr>
      <t>1370</t>
    </r>
    <r>
      <rPr>
        <sz val="12"/>
        <rFont val="仿宋_GB2312"/>
        <charset val="134"/>
      </rPr>
      <t>米长</t>
    </r>
    <r>
      <rPr>
        <sz val="12"/>
        <rFont val="Times New Roman"/>
        <charset val="134"/>
      </rPr>
      <t>.</t>
    </r>
  </si>
  <si>
    <r>
      <rPr>
        <sz val="12"/>
        <rFont val="仿宋_GB2312"/>
        <charset val="134"/>
      </rPr>
      <t>潭头乡潭头村杨家屯优质稻产业基地基础设施建设</t>
    </r>
  </si>
  <si>
    <r>
      <rPr>
        <sz val="12"/>
        <rFont val="仿宋_GB2312"/>
        <charset val="134"/>
      </rPr>
      <t>新建三面光水渠长</t>
    </r>
    <r>
      <rPr>
        <sz val="12"/>
        <rFont val="Times New Roman"/>
        <charset val="134"/>
      </rPr>
      <t>550</t>
    </r>
    <r>
      <rPr>
        <sz val="12"/>
        <rFont val="仿宋_GB2312"/>
        <charset val="134"/>
      </rPr>
      <t>米，尺寸为内空</t>
    </r>
    <r>
      <rPr>
        <sz val="12"/>
        <rFont val="Times New Roman"/>
        <charset val="134"/>
      </rPr>
      <t>1.2</t>
    </r>
    <r>
      <rPr>
        <sz val="12"/>
        <rFont val="仿宋_GB2312"/>
        <charset val="134"/>
      </rPr>
      <t>米，高</t>
    </r>
    <r>
      <rPr>
        <sz val="12"/>
        <rFont val="Times New Roman"/>
        <charset val="134"/>
      </rPr>
      <t>1.5</t>
    </r>
    <r>
      <rPr>
        <sz val="12"/>
        <rFont val="仿宋_GB2312"/>
        <charset val="134"/>
      </rPr>
      <t>米</t>
    </r>
  </si>
  <si>
    <r>
      <rPr>
        <sz val="12"/>
        <rFont val="仿宋_GB2312"/>
        <charset val="134"/>
      </rPr>
      <t>潭头乡西岸村当口屯优质稻基地配套基础设施建设</t>
    </r>
  </si>
  <si>
    <r>
      <rPr>
        <sz val="12"/>
        <rFont val="仿宋_GB2312"/>
        <charset val="134"/>
      </rPr>
      <t>西岸村</t>
    </r>
  </si>
  <si>
    <r>
      <rPr>
        <sz val="12"/>
        <rFont val="Times New Roman"/>
        <charset val="134"/>
      </rPr>
      <t>40*40</t>
    </r>
    <r>
      <rPr>
        <sz val="12"/>
        <rFont val="仿宋_GB2312"/>
        <charset val="134"/>
      </rPr>
      <t>水渠</t>
    </r>
    <r>
      <rPr>
        <sz val="12"/>
        <rFont val="Times New Roman"/>
        <charset val="134"/>
      </rPr>
      <t>1086</t>
    </r>
    <r>
      <rPr>
        <sz val="12"/>
        <rFont val="仿宋_GB2312"/>
        <charset val="134"/>
      </rPr>
      <t>米；</t>
    </r>
    <r>
      <rPr>
        <sz val="12"/>
        <rFont val="Times New Roman"/>
        <charset val="134"/>
      </rPr>
      <t>50*50</t>
    </r>
    <r>
      <rPr>
        <sz val="12"/>
        <rFont val="仿宋_GB2312"/>
        <charset val="134"/>
      </rPr>
      <t>水渠</t>
    </r>
    <r>
      <rPr>
        <sz val="12"/>
        <rFont val="Times New Roman"/>
        <charset val="134"/>
      </rPr>
      <t>238</t>
    </r>
    <r>
      <rPr>
        <sz val="12"/>
        <rFont val="仿宋_GB2312"/>
        <charset val="134"/>
      </rPr>
      <t>米；</t>
    </r>
    <r>
      <rPr>
        <sz val="12"/>
        <rFont val="Times New Roman"/>
        <charset val="134"/>
      </rPr>
      <t>60*60</t>
    </r>
    <r>
      <rPr>
        <sz val="12"/>
        <rFont val="仿宋_GB2312"/>
        <charset val="134"/>
      </rPr>
      <t>水渠</t>
    </r>
    <r>
      <rPr>
        <sz val="12"/>
        <rFont val="Times New Roman"/>
        <charset val="134"/>
      </rPr>
      <t>756</t>
    </r>
    <r>
      <rPr>
        <sz val="12"/>
        <rFont val="仿宋_GB2312"/>
        <charset val="134"/>
      </rPr>
      <t>米</t>
    </r>
  </si>
  <si>
    <r>
      <rPr>
        <sz val="12"/>
        <rFont val="仿宋_GB2312"/>
        <charset val="134"/>
      </rPr>
      <t>融安县大良镇永安村官村屯桥头优质稻种植基地水渠建设</t>
    </r>
  </si>
  <si>
    <r>
      <rPr>
        <sz val="12"/>
        <rFont val="仿宋_GB2312"/>
        <charset val="134"/>
      </rPr>
      <t>永安村</t>
    </r>
  </si>
  <si>
    <r>
      <rPr>
        <sz val="12"/>
        <rFont val="Times New Roman"/>
        <charset val="134"/>
      </rPr>
      <t>30*30</t>
    </r>
    <r>
      <rPr>
        <sz val="12"/>
        <rFont val="仿宋_GB2312"/>
        <charset val="134"/>
      </rPr>
      <t>水渠</t>
    </r>
    <r>
      <rPr>
        <sz val="12"/>
        <rFont val="Times New Roman"/>
        <charset val="134"/>
      </rPr>
      <t>1201</t>
    </r>
    <r>
      <rPr>
        <sz val="12"/>
        <rFont val="仿宋_GB2312"/>
        <charset val="134"/>
      </rPr>
      <t>米；</t>
    </r>
    <r>
      <rPr>
        <sz val="12"/>
        <rFont val="Times New Roman"/>
        <charset val="134"/>
      </rPr>
      <t>30*50</t>
    </r>
    <r>
      <rPr>
        <sz val="12"/>
        <rFont val="仿宋_GB2312"/>
        <charset val="134"/>
      </rPr>
      <t>水渠</t>
    </r>
    <r>
      <rPr>
        <sz val="12"/>
        <rFont val="Times New Roman"/>
        <charset val="134"/>
      </rPr>
      <t>270</t>
    </r>
    <r>
      <rPr>
        <sz val="12"/>
        <rFont val="仿宋_GB2312"/>
        <charset val="134"/>
      </rPr>
      <t>米；</t>
    </r>
    <r>
      <rPr>
        <sz val="12"/>
        <rFont val="Times New Roman"/>
        <charset val="134"/>
      </rPr>
      <t>40*40</t>
    </r>
    <r>
      <rPr>
        <sz val="12"/>
        <rFont val="仿宋_GB2312"/>
        <charset val="134"/>
      </rPr>
      <t>水渠</t>
    </r>
    <r>
      <rPr>
        <sz val="12"/>
        <rFont val="Times New Roman"/>
        <charset val="134"/>
      </rPr>
      <t>1055</t>
    </r>
    <r>
      <rPr>
        <sz val="12"/>
        <rFont val="仿宋_GB2312"/>
        <charset val="134"/>
      </rPr>
      <t>米</t>
    </r>
  </si>
  <si>
    <r>
      <rPr>
        <sz val="12"/>
        <rFont val="仿宋_GB2312"/>
        <charset val="134"/>
      </rPr>
      <t>潭头乡大岸村南岸屯优质稻基地灌溉设施建设</t>
    </r>
  </si>
  <si>
    <r>
      <rPr>
        <sz val="12"/>
        <rFont val="仿宋_GB2312"/>
        <charset val="134"/>
      </rPr>
      <t>维修拦河坝，安装</t>
    </r>
    <r>
      <rPr>
        <sz val="12"/>
        <rFont val="Times New Roman"/>
        <charset val="134"/>
      </rPr>
      <t>2</t>
    </r>
    <r>
      <rPr>
        <sz val="12"/>
        <rFont val="仿宋_GB2312"/>
        <charset val="134"/>
      </rPr>
      <t>套水轮泵。</t>
    </r>
  </si>
  <si>
    <r>
      <rPr>
        <sz val="12"/>
        <rFont val="仿宋_GB2312"/>
        <charset val="134"/>
      </rPr>
      <t>融安县大良镇龙山村龙坪屯渡槽优质稻种植基地水渠建设项目</t>
    </r>
  </si>
  <si>
    <r>
      <rPr>
        <sz val="12"/>
        <rFont val="仿宋_GB2312"/>
        <charset val="134"/>
      </rPr>
      <t>龙山村</t>
    </r>
  </si>
  <si>
    <r>
      <rPr>
        <sz val="12"/>
        <rFont val="仿宋_GB2312"/>
        <charset val="134"/>
      </rPr>
      <t>村背至渡槽新建三面光灌溉水渠</t>
    </r>
    <r>
      <rPr>
        <sz val="12"/>
        <rFont val="Times New Roman"/>
        <charset val="134"/>
      </rPr>
      <t>40*40CM</t>
    </r>
    <r>
      <rPr>
        <sz val="12"/>
        <rFont val="仿宋_GB2312"/>
        <charset val="134"/>
      </rPr>
      <t>，总长</t>
    </r>
    <r>
      <rPr>
        <sz val="12"/>
        <rFont val="Times New Roman"/>
        <charset val="134"/>
      </rPr>
      <t>2392</t>
    </r>
    <r>
      <rPr>
        <sz val="12"/>
        <rFont val="仿宋_GB2312"/>
        <charset val="134"/>
      </rPr>
      <t>米</t>
    </r>
  </si>
  <si>
    <r>
      <rPr>
        <sz val="12"/>
        <rFont val="仿宋_GB2312"/>
        <charset val="134"/>
      </rPr>
      <t>融安县大良镇古兰村优质稻基地灌溉蓄水项目</t>
    </r>
  </si>
  <si>
    <r>
      <rPr>
        <sz val="12"/>
        <rFont val="仿宋_GB2312"/>
        <charset val="134"/>
      </rPr>
      <t>古兰村</t>
    </r>
  </si>
  <si>
    <r>
      <rPr>
        <sz val="12"/>
        <rFont val="仿宋_GB2312"/>
        <charset val="134"/>
      </rPr>
      <t>拦水坎两座，新建三面光水渠长</t>
    </r>
    <r>
      <rPr>
        <sz val="12"/>
        <rFont val="Times New Roman"/>
        <charset val="134"/>
      </rPr>
      <t>1027</t>
    </r>
    <r>
      <rPr>
        <sz val="12"/>
        <rFont val="仿宋_GB2312"/>
        <charset val="134"/>
      </rPr>
      <t>米，尺寸为</t>
    </r>
    <r>
      <rPr>
        <sz val="12"/>
        <rFont val="Times New Roman"/>
        <charset val="134"/>
      </rPr>
      <t>0.4*0.4</t>
    </r>
    <r>
      <rPr>
        <sz val="12"/>
        <rFont val="仿宋_GB2312"/>
        <charset val="134"/>
      </rPr>
      <t>米</t>
    </r>
  </si>
  <si>
    <r>
      <rPr>
        <sz val="12"/>
        <rFont val="仿宋_GB2312"/>
        <charset val="134"/>
      </rPr>
      <t>融安县大良镇良北村优质稻基地建设</t>
    </r>
  </si>
  <si>
    <r>
      <rPr>
        <sz val="12"/>
        <rFont val="仿宋_GB2312"/>
        <charset val="134"/>
      </rPr>
      <t>良北村</t>
    </r>
  </si>
  <si>
    <r>
      <rPr>
        <sz val="12"/>
        <rFont val="Times New Roman"/>
        <charset val="134"/>
      </rPr>
      <t>30*30</t>
    </r>
    <r>
      <rPr>
        <sz val="12"/>
        <rFont val="仿宋_GB2312"/>
        <charset val="134"/>
      </rPr>
      <t>水渠</t>
    </r>
    <r>
      <rPr>
        <sz val="12"/>
        <rFont val="Times New Roman"/>
        <charset val="134"/>
      </rPr>
      <t>353</t>
    </r>
    <r>
      <rPr>
        <sz val="12"/>
        <rFont val="仿宋_GB2312"/>
        <charset val="134"/>
      </rPr>
      <t>米；</t>
    </r>
    <r>
      <rPr>
        <sz val="12"/>
        <rFont val="Times New Roman"/>
        <charset val="134"/>
      </rPr>
      <t>40*40</t>
    </r>
    <r>
      <rPr>
        <sz val="12"/>
        <rFont val="仿宋_GB2312"/>
        <charset val="134"/>
      </rPr>
      <t>水渠</t>
    </r>
    <r>
      <rPr>
        <sz val="12"/>
        <rFont val="Times New Roman"/>
        <charset val="134"/>
      </rPr>
      <t>973</t>
    </r>
    <r>
      <rPr>
        <sz val="12"/>
        <rFont val="仿宋_GB2312"/>
        <charset val="134"/>
      </rPr>
      <t>米；</t>
    </r>
    <r>
      <rPr>
        <sz val="12"/>
        <rFont val="Times New Roman"/>
        <charset val="134"/>
      </rPr>
      <t>80*80</t>
    </r>
    <r>
      <rPr>
        <sz val="12"/>
        <rFont val="仿宋_GB2312"/>
        <charset val="134"/>
      </rPr>
      <t>水渠</t>
    </r>
    <r>
      <rPr>
        <sz val="12"/>
        <rFont val="Times New Roman"/>
        <charset val="134"/>
      </rPr>
      <t>175</t>
    </r>
    <r>
      <rPr>
        <sz val="12"/>
        <rFont val="仿宋_GB2312"/>
        <charset val="134"/>
      </rPr>
      <t>米；</t>
    </r>
    <r>
      <rPr>
        <sz val="12"/>
        <rFont val="Times New Roman"/>
        <charset val="134"/>
      </rPr>
      <t>40*40</t>
    </r>
    <r>
      <rPr>
        <sz val="12"/>
        <rFont val="仿宋_GB2312"/>
        <charset val="134"/>
      </rPr>
      <t>渡槽</t>
    </r>
    <r>
      <rPr>
        <sz val="12"/>
        <rFont val="Times New Roman"/>
        <charset val="134"/>
      </rPr>
      <t>30</t>
    </r>
    <r>
      <rPr>
        <sz val="12"/>
        <rFont val="仿宋_GB2312"/>
        <charset val="134"/>
      </rPr>
      <t>米</t>
    </r>
  </si>
  <si>
    <r>
      <rPr>
        <sz val="12"/>
        <rFont val="仿宋_GB2312"/>
        <charset val="134"/>
      </rPr>
      <t>潭头乡潭头村潭头屯优质稻产业基地基础设施建设</t>
    </r>
  </si>
  <si>
    <r>
      <rPr>
        <sz val="12"/>
        <rFont val="仿宋_GB2312"/>
        <charset val="134"/>
      </rPr>
      <t>新建水轮泵</t>
    </r>
    <r>
      <rPr>
        <sz val="12"/>
        <rFont val="Times New Roman"/>
        <charset val="134"/>
      </rPr>
      <t>1</t>
    </r>
    <r>
      <rPr>
        <sz val="12"/>
        <rFont val="仿宋_GB2312"/>
        <charset val="134"/>
      </rPr>
      <t>套，渡槽长</t>
    </r>
    <r>
      <rPr>
        <sz val="12"/>
        <rFont val="Times New Roman"/>
        <charset val="134"/>
      </rPr>
      <t>66</t>
    </r>
    <r>
      <rPr>
        <sz val="12"/>
        <rFont val="仿宋_GB2312"/>
        <charset val="134"/>
      </rPr>
      <t>米，三面光水渠长</t>
    </r>
    <r>
      <rPr>
        <sz val="12"/>
        <rFont val="Times New Roman"/>
        <charset val="134"/>
      </rPr>
      <t>448</t>
    </r>
    <r>
      <rPr>
        <sz val="12"/>
        <rFont val="仿宋_GB2312"/>
        <charset val="134"/>
      </rPr>
      <t>米，尺寸为</t>
    </r>
    <r>
      <rPr>
        <sz val="12"/>
        <rFont val="Times New Roman"/>
        <charset val="134"/>
      </rPr>
      <t>0.4*0.4</t>
    </r>
    <r>
      <rPr>
        <sz val="12"/>
        <rFont val="仿宋_GB2312"/>
        <charset val="134"/>
      </rPr>
      <t>米</t>
    </r>
  </si>
  <si>
    <r>
      <rPr>
        <sz val="12"/>
        <rFont val="仿宋_GB2312"/>
        <charset val="134"/>
      </rPr>
      <t>大良镇和南村优质稻基地配套设施建设</t>
    </r>
  </si>
  <si>
    <r>
      <rPr>
        <sz val="12"/>
        <rFont val="Times New Roman"/>
        <charset val="134"/>
      </rPr>
      <t>1.0*1.0</t>
    </r>
    <r>
      <rPr>
        <sz val="12"/>
        <rFont val="仿宋_GB2312"/>
        <charset val="134"/>
      </rPr>
      <t>米水渠</t>
    </r>
    <r>
      <rPr>
        <sz val="12"/>
        <rFont val="Times New Roman"/>
        <charset val="134"/>
      </rPr>
      <t>120</t>
    </r>
    <r>
      <rPr>
        <sz val="12"/>
        <rFont val="仿宋_GB2312"/>
        <charset val="134"/>
      </rPr>
      <t>米，</t>
    </r>
    <r>
      <rPr>
        <sz val="12"/>
        <rFont val="Times New Roman"/>
        <charset val="134"/>
      </rPr>
      <t>0.3*0.5</t>
    </r>
    <r>
      <rPr>
        <sz val="12"/>
        <rFont val="仿宋_GB2312"/>
        <charset val="134"/>
      </rPr>
      <t>米水渠</t>
    </r>
    <r>
      <rPr>
        <sz val="12"/>
        <rFont val="Times New Roman"/>
        <charset val="134"/>
      </rPr>
      <t>620</t>
    </r>
    <r>
      <rPr>
        <sz val="12"/>
        <rFont val="仿宋_GB2312"/>
        <charset val="134"/>
      </rPr>
      <t>米</t>
    </r>
  </si>
  <si>
    <r>
      <rPr>
        <sz val="12"/>
        <rFont val="仿宋_GB2312"/>
        <charset val="134"/>
      </rPr>
      <t>融安县大良镇和南村白艾屯优质稻基地建设</t>
    </r>
  </si>
  <si>
    <r>
      <rPr>
        <sz val="12"/>
        <rFont val="仿宋_GB2312"/>
        <charset val="134"/>
      </rPr>
      <t>灌渠</t>
    </r>
    <r>
      <rPr>
        <sz val="12"/>
        <rFont val="Times New Roman"/>
        <charset val="134"/>
      </rPr>
      <t>175</t>
    </r>
    <r>
      <rPr>
        <sz val="12"/>
        <rFont val="仿宋_GB2312"/>
        <charset val="134"/>
      </rPr>
      <t>米</t>
    </r>
    <r>
      <rPr>
        <sz val="12"/>
        <rFont val="Times New Roman"/>
        <charset val="134"/>
      </rPr>
      <t>,</t>
    </r>
    <r>
      <rPr>
        <sz val="12"/>
        <rFont val="仿宋_GB2312"/>
        <charset val="134"/>
      </rPr>
      <t>，</t>
    </r>
    <r>
      <rPr>
        <sz val="12"/>
        <rFont val="Times New Roman"/>
        <charset val="134"/>
      </rPr>
      <t>2</t>
    </r>
    <r>
      <rPr>
        <sz val="12"/>
        <rFont val="仿宋_GB2312"/>
        <charset val="134"/>
      </rPr>
      <t>米宽。</t>
    </r>
  </si>
  <si>
    <r>
      <rPr>
        <sz val="12"/>
        <rFont val="仿宋_GB2312"/>
        <charset val="134"/>
      </rPr>
      <t>融安县大良镇新寨村拉浪优质稻种植基地水渠建设项目</t>
    </r>
  </si>
  <si>
    <r>
      <rPr>
        <sz val="12"/>
        <rFont val="仿宋_GB2312"/>
        <charset val="134"/>
      </rPr>
      <t>新寨村</t>
    </r>
  </si>
  <si>
    <r>
      <rPr>
        <sz val="12"/>
        <rFont val="仿宋_GB2312"/>
        <charset val="134"/>
      </rPr>
      <t>拉浪至张辉段</t>
    </r>
    <r>
      <rPr>
        <sz val="12"/>
        <rFont val="Times New Roman"/>
        <charset val="134"/>
      </rPr>
      <t>0.4*0.4</t>
    </r>
    <r>
      <rPr>
        <sz val="12"/>
        <rFont val="仿宋_GB2312"/>
        <charset val="134"/>
      </rPr>
      <t>米水渠</t>
    </r>
    <r>
      <rPr>
        <sz val="12"/>
        <rFont val="Times New Roman"/>
        <charset val="134"/>
      </rPr>
      <t>920</t>
    </r>
    <r>
      <rPr>
        <sz val="12"/>
        <rFont val="仿宋_GB2312"/>
        <charset val="134"/>
      </rPr>
      <t>米。</t>
    </r>
  </si>
  <si>
    <r>
      <rPr>
        <sz val="12"/>
        <rFont val="仿宋_GB2312"/>
        <charset val="134"/>
      </rPr>
      <t>融安县长安镇大巷村中村屯优质稻产业道路建设</t>
    </r>
  </si>
  <si>
    <r>
      <rPr>
        <sz val="12"/>
        <rFont val="仿宋_GB2312"/>
        <charset val="134"/>
      </rPr>
      <t>大巷村</t>
    </r>
  </si>
  <si>
    <r>
      <rPr>
        <sz val="12"/>
        <rFont val="仿宋_GB2312"/>
        <charset val="134"/>
      </rPr>
      <t>新建水泥硬化道路总长</t>
    </r>
    <r>
      <rPr>
        <sz val="12"/>
        <rFont val="Times New Roman"/>
        <charset val="134"/>
      </rPr>
      <t>4152</t>
    </r>
    <r>
      <rPr>
        <sz val="12"/>
        <rFont val="仿宋_GB2312"/>
        <charset val="134"/>
      </rPr>
      <t>米，路面宽</t>
    </r>
    <r>
      <rPr>
        <sz val="12"/>
        <rFont val="Times New Roman"/>
        <charset val="134"/>
      </rPr>
      <t>3.5</t>
    </r>
    <r>
      <rPr>
        <sz val="12"/>
        <rFont val="仿宋_GB2312"/>
        <charset val="134"/>
      </rPr>
      <t>米，路基宽度</t>
    </r>
    <r>
      <rPr>
        <sz val="12"/>
        <rFont val="Times New Roman"/>
        <charset val="134"/>
      </rPr>
      <t>4.5</t>
    </r>
    <r>
      <rPr>
        <sz val="12"/>
        <rFont val="仿宋_GB2312"/>
        <charset val="134"/>
      </rPr>
      <t>米；预埋涵管</t>
    </r>
    <r>
      <rPr>
        <sz val="12"/>
        <rFont val="Times New Roman"/>
        <charset val="134"/>
      </rPr>
      <t>DN300</t>
    </r>
    <r>
      <rPr>
        <sz val="12"/>
        <rFont val="仿宋_GB2312"/>
        <charset val="134"/>
      </rPr>
      <t>，</t>
    </r>
    <r>
      <rPr>
        <sz val="12"/>
        <rFont val="Times New Roman"/>
        <charset val="134"/>
      </rPr>
      <t>L=6m</t>
    </r>
    <r>
      <rPr>
        <sz val="12"/>
        <rFont val="仿宋_GB2312"/>
        <charset val="134"/>
      </rPr>
      <t>等。</t>
    </r>
  </si>
  <si>
    <r>
      <rPr>
        <sz val="12"/>
        <rFont val="黑体"/>
        <charset val="134"/>
      </rPr>
      <t>附件</t>
    </r>
    <r>
      <rPr>
        <sz val="12"/>
        <rFont val="Times New Roman"/>
        <charset val="134"/>
      </rPr>
      <t>3</t>
    </r>
  </si>
  <si>
    <t>融安县2024年中央第二批财政衔接推进乡村振兴补助资金金融保险配套项目计划表</t>
  </si>
  <si>
    <r>
      <rPr>
        <sz val="12"/>
        <rFont val="仿宋_GB2312"/>
        <charset val="134"/>
      </rPr>
      <t>建设地点</t>
    </r>
  </si>
  <si>
    <r>
      <rPr>
        <sz val="12"/>
        <rFont val="仿宋_GB2312"/>
        <charset val="134"/>
      </rPr>
      <t>乡</t>
    </r>
    <r>
      <rPr>
        <sz val="12"/>
        <rFont val="Times New Roman"/>
        <charset val="134"/>
      </rPr>
      <t>(</t>
    </r>
    <r>
      <rPr>
        <sz val="12"/>
        <rFont val="仿宋_GB2312"/>
        <charset val="134"/>
      </rPr>
      <t>镇</t>
    </r>
    <r>
      <rPr>
        <sz val="12"/>
        <rFont val="Times New Roman"/>
        <charset val="134"/>
      </rPr>
      <t>)</t>
    </r>
    <r>
      <rPr>
        <sz val="12"/>
        <rFont val="仿宋_GB2312"/>
        <charset val="134"/>
      </rPr>
      <t>名称</t>
    </r>
  </si>
  <si>
    <r>
      <rPr>
        <sz val="12"/>
        <rFont val="仿宋_GB2312"/>
        <charset val="134"/>
      </rPr>
      <t>实施对象</t>
    </r>
  </si>
  <si>
    <r>
      <rPr>
        <sz val="12"/>
        <rFont val="仿宋_GB2312"/>
        <charset val="134"/>
      </rPr>
      <t>计划实施内容</t>
    </r>
  </si>
  <si>
    <t>资金安排(万元)</t>
  </si>
  <si>
    <r>
      <rPr>
        <sz val="12"/>
        <rFont val="仿宋_GB2312"/>
        <charset val="134"/>
      </rPr>
      <t>融安县</t>
    </r>
  </si>
  <si>
    <t>小额信贷贴息</t>
  </si>
  <si>
    <r>
      <rPr>
        <sz val="12"/>
        <rFont val="仿宋_GB2312"/>
        <charset val="134"/>
      </rPr>
      <t>全县脱贫人口（含监测户）</t>
    </r>
  </si>
  <si>
    <t>对全县脱贫人口小额信贷按规定贴息</t>
  </si>
  <si>
    <t>附件4</t>
  </si>
  <si>
    <t>融安县2024年中央第二批财政衔接推进乡村振兴补助资金乡村建设行动项目计划表</t>
  </si>
  <si>
    <t>序号</t>
  </si>
  <si>
    <t>主管部门</t>
  </si>
  <si>
    <t>项目类型</t>
  </si>
  <si>
    <t>项目名称</t>
  </si>
  <si>
    <t>项目地点</t>
  </si>
  <si>
    <t>建设内容</t>
  </si>
  <si>
    <t>预算价</t>
  </si>
  <si>
    <t>安排资金（万元）</t>
  </si>
  <si>
    <t>备注</t>
  </si>
  <si>
    <t>合同价</t>
  </si>
  <si>
    <t>下指标（元）</t>
  </si>
  <si>
    <t>合计</t>
  </si>
  <si>
    <t>板榄镇</t>
  </si>
  <si>
    <t>农村供水保障设施建设</t>
  </si>
  <si>
    <t>融安县板榄镇官昔村同妙屯饮水工程</t>
  </si>
  <si>
    <t>官昔村</t>
  </si>
  <si>
    <r>
      <rPr>
        <sz val="12"/>
        <rFont val="仿宋_GB2312"/>
        <charset val="134"/>
      </rPr>
      <t>新建拦水坝一座，新建过滤池一座，新建</t>
    </r>
    <r>
      <rPr>
        <sz val="12"/>
        <rFont val="Times New Roman"/>
        <charset val="134"/>
      </rPr>
      <t>50</t>
    </r>
    <r>
      <rPr>
        <sz val="12"/>
        <rFont val="仿宋_GB2312"/>
        <charset val="134"/>
      </rPr>
      <t>立方米蓄水池一座，新建</t>
    </r>
    <r>
      <rPr>
        <sz val="12"/>
        <rFont val="Times New Roman"/>
        <charset val="134"/>
      </rPr>
      <t>DN63PE</t>
    </r>
    <r>
      <rPr>
        <sz val="12"/>
        <rFont val="仿宋_GB2312"/>
        <charset val="134"/>
      </rPr>
      <t>饮水管长</t>
    </r>
    <r>
      <rPr>
        <sz val="12"/>
        <rFont val="Times New Roman"/>
        <charset val="134"/>
      </rPr>
      <t>1890</t>
    </r>
    <r>
      <rPr>
        <sz val="12"/>
        <rFont val="仿宋_GB2312"/>
        <charset val="134"/>
      </rPr>
      <t>米，新建</t>
    </r>
    <r>
      <rPr>
        <sz val="12"/>
        <rFont val="Times New Roman"/>
        <charset val="134"/>
      </rPr>
      <t>DN50PE</t>
    </r>
    <r>
      <rPr>
        <sz val="12"/>
        <rFont val="仿宋_GB2312"/>
        <charset val="134"/>
      </rPr>
      <t>饮水管长</t>
    </r>
    <r>
      <rPr>
        <sz val="12"/>
        <rFont val="Times New Roman"/>
        <charset val="134"/>
      </rPr>
      <t>698</t>
    </r>
    <r>
      <rPr>
        <sz val="12"/>
        <rFont val="仿宋_GB2312"/>
        <charset val="134"/>
      </rPr>
      <t>米，新建</t>
    </r>
    <r>
      <rPr>
        <sz val="12"/>
        <rFont val="Times New Roman"/>
        <charset val="134"/>
      </rPr>
      <t>DN40PE</t>
    </r>
    <r>
      <rPr>
        <sz val="12"/>
        <rFont val="仿宋_GB2312"/>
        <charset val="134"/>
      </rPr>
      <t>饮水管长</t>
    </r>
    <r>
      <rPr>
        <sz val="12"/>
        <rFont val="Times New Roman"/>
        <charset val="134"/>
      </rPr>
      <t>140</t>
    </r>
    <r>
      <rPr>
        <sz val="12"/>
        <rFont val="仿宋_GB2312"/>
        <charset val="134"/>
      </rPr>
      <t>米，新建</t>
    </r>
    <r>
      <rPr>
        <sz val="12"/>
        <rFont val="Times New Roman"/>
        <charset val="134"/>
      </rPr>
      <t>DN32PE</t>
    </r>
    <r>
      <rPr>
        <sz val="12"/>
        <rFont val="仿宋_GB2312"/>
        <charset val="134"/>
      </rPr>
      <t>饮水管长</t>
    </r>
    <r>
      <rPr>
        <sz val="12"/>
        <rFont val="Times New Roman"/>
        <charset val="134"/>
      </rPr>
      <t>450</t>
    </r>
    <r>
      <rPr>
        <sz val="12"/>
        <rFont val="仿宋_GB2312"/>
        <charset val="134"/>
      </rPr>
      <t>米，新建</t>
    </r>
    <r>
      <rPr>
        <sz val="12"/>
        <rFont val="Times New Roman"/>
        <charset val="134"/>
      </rPr>
      <t>DN25PE</t>
    </r>
    <r>
      <rPr>
        <sz val="12"/>
        <rFont val="仿宋_GB2312"/>
        <charset val="134"/>
      </rPr>
      <t>饮水管长</t>
    </r>
    <r>
      <rPr>
        <sz val="12"/>
        <rFont val="Times New Roman"/>
        <charset val="134"/>
      </rPr>
      <t>690</t>
    </r>
    <r>
      <rPr>
        <sz val="12"/>
        <rFont val="仿宋_GB2312"/>
        <charset val="134"/>
      </rPr>
      <t>米</t>
    </r>
  </si>
  <si>
    <t>少数民族发展资金</t>
  </si>
  <si>
    <t>大将镇</t>
  </si>
  <si>
    <t>融安县大将镇合理村小拱屯人饮工程</t>
  </si>
  <si>
    <t>合理村</t>
  </si>
  <si>
    <r>
      <rPr>
        <sz val="12"/>
        <rFont val="仿宋_GB2312"/>
        <charset val="134"/>
      </rPr>
      <t>新建一个</t>
    </r>
    <r>
      <rPr>
        <sz val="12"/>
        <rFont val="Times New Roman"/>
        <charset val="134"/>
      </rPr>
      <t>30</t>
    </r>
    <r>
      <rPr>
        <sz val="12"/>
        <rFont val="仿宋_GB2312"/>
        <charset val="134"/>
      </rPr>
      <t>立方米蓄水池，铺设主水管</t>
    </r>
    <r>
      <rPr>
        <sz val="12"/>
        <rFont val="Times New Roman"/>
        <charset val="134"/>
      </rPr>
      <t>50MM</t>
    </r>
    <r>
      <rPr>
        <sz val="12"/>
        <rFont val="仿宋_GB2312"/>
        <charset val="134"/>
      </rPr>
      <t>需要</t>
    </r>
    <r>
      <rPr>
        <sz val="12"/>
        <rFont val="Times New Roman"/>
        <charset val="134"/>
      </rPr>
      <t>3000</t>
    </r>
    <r>
      <rPr>
        <sz val="12"/>
        <rFont val="仿宋_GB2312"/>
        <charset val="134"/>
      </rPr>
      <t>米、分水管</t>
    </r>
    <r>
      <rPr>
        <sz val="12"/>
        <rFont val="Times New Roman"/>
        <charset val="134"/>
      </rPr>
      <t>30MM</t>
    </r>
    <r>
      <rPr>
        <sz val="12"/>
        <rFont val="仿宋_GB2312"/>
        <charset val="134"/>
      </rPr>
      <t>需要</t>
    </r>
    <r>
      <rPr>
        <sz val="12"/>
        <rFont val="Times New Roman"/>
        <charset val="134"/>
      </rPr>
      <t>2000</t>
    </r>
    <r>
      <rPr>
        <sz val="12"/>
        <rFont val="仿宋_GB2312"/>
        <charset val="134"/>
      </rPr>
      <t>米，入户水管</t>
    </r>
    <r>
      <rPr>
        <sz val="12"/>
        <rFont val="Times New Roman"/>
        <charset val="134"/>
      </rPr>
      <t>25MM</t>
    </r>
    <r>
      <rPr>
        <sz val="12"/>
        <rFont val="仿宋_GB2312"/>
        <charset val="134"/>
      </rPr>
      <t>需要</t>
    </r>
    <r>
      <rPr>
        <sz val="12"/>
        <rFont val="Times New Roman"/>
        <charset val="134"/>
      </rPr>
      <t>500</t>
    </r>
    <r>
      <rPr>
        <sz val="12"/>
        <rFont val="仿宋_GB2312"/>
        <charset val="134"/>
      </rPr>
      <t>米，安装水表</t>
    </r>
    <r>
      <rPr>
        <sz val="12"/>
        <rFont val="Times New Roman"/>
        <charset val="134"/>
      </rPr>
      <t>20</t>
    </r>
    <r>
      <rPr>
        <sz val="12"/>
        <rFont val="仿宋_GB2312"/>
        <charset val="134"/>
      </rPr>
      <t>套。</t>
    </r>
  </si>
  <si>
    <t>桥板乡</t>
  </si>
  <si>
    <t>桥板乡良老村桥头屯饮水提升工程</t>
  </si>
  <si>
    <t>良老村</t>
  </si>
  <si>
    <r>
      <rPr>
        <sz val="12"/>
        <rFont val="仿宋_GB2312"/>
        <charset val="134"/>
      </rPr>
      <t>水池一座、水管</t>
    </r>
    <r>
      <rPr>
        <sz val="12"/>
        <rFont val="Times New Roman"/>
        <charset val="134"/>
      </rPr>
      <t>4</t>
    </r>
    <r>
      <rPr>
        <sz val="12"/>
        <rFont val="仿宋_GB2312"/>
        <charset val="134"/>
      </rPr>
      <t>千米、三相电、电房一座、电泵等</t>
    </r>
  </si>
  <si>
    <t>桥板乡阳山村初二片饮水提升工程</t>
  </si>
  <si>
    <t>阳山村</t>
  </si>
  <si>
    <r>
      <rPr>
        <sz val="12"/>
        <rFont val="仿宋_GB2312"/>
        <charset val="134"/>
      </rPr>
      <t>新建</t>
    </r>
    <r>
      <rPr>
        <sz val="12"/>
        <rFont val="Times New Roman"/>
        <charset val="134"/>
      </rPr>
      <t>1</t>
    </r>
    <r>
      <rPr>
        <sz val="12"/>
        <rFont val="仿宋_GB2312"/>
        <charset val="134"/>
      </rPr>
      <t>座井房、混凝土支墩</t>
    </r>
    <r>
      <rPr>
        <sz val="12"/>
        <rFont val="Times New Roman"/>
        <charset val="134"/>
      </rPr>
      <t>2</t>
    </r>
    <r>
      <rPr>
        <sz val="12"/>
        <rFont val="仿宋_GB2312"/>
        <charset val="134"/>
      </rPr>
      <t>个、</t>
    </r>
    <r>
      <rPr>
        <sz val="12"/>
        <rFont val="Times New Roman"/>
        <charset val="134"/>
      </rPr>
      <t>DN80</t>
    </r>
    <r>
      <rPr>
        <sz val="12"/>
        <rFont val="仿宋_GB2312"/>
        <charset val="134"/>
      </rPr>
      <t>镀锌钢管</t>
    </r>
    <r>
      <rPr>
        <sz val="12"/>
        <rFont val="Times New Roman"/>
        <charset val="134"/>
      </rPr>
      <t>235</t>
    </r>
    <r>
      <rPr>
        <sz val="12"/>
        <rFont val="仿宋_GB2312"/>
        <charset val="134"/>
      </rPr>
      <t>米、水泥电线杆</t>
    </r>
    <r>
      <rPr>
        <sz val="12"/>
        <rFont val="Times New Roman"/>
        <charset val="134"/>
      </rPr>
      <t>2</t>
    </r>
    <r>
      <rPr>
        <sz val="12"/>
        <rFont val="仿宋_GB2312"/>
        <charset val="134"/>
      </rPr>
      <t>根、新打机井</t>
    </r>
    <r>
      <rPr>
        <sz val="12"/>
        <rFont val="Times New Roman"/>
        <charset val="134"/>
      </rPr>
      <t>1</t>
    </r>
    <r>
      <rPr>
        <sz val="12"/>
        <rFont val="仿宋_GB2312"/>
        <charset val="134"/>
      </rPr>
      <t>处；</t>
    </r>
  </si>
  <si>
    <t>附件5</t>
  </si>
  <si>
    <t>融安县2024年中央第二批财政衔接推进乡村振兴补助资金就业项目计划表</t>
  </si>
  <si>
    <t>建设地点</t>
  </si>
  <si>
    <t>实施对象</t>
  </si>
  <si>
    <t>计划实施内容</t>
  </si>
  <si>
    <t>市、县(区)</t>
  </si>
  <si>
    <t>乡(镇)名称</t>
  </si>
  <si>
    <t>各乡镇</t>
  </si>
  <si>
    <r>
      <rPr>
        <sz val="12"/>
        <rFont val="Times New Roman"/>
        <charset val="134"/>
      </rPr>
      <t>2024</t>
    </r>
    <r>
      <rPr>
        <sz val="12"/>
        <rFont val="仿宋_GB2312"/>
        <charset val="134"/>
      </rPr>
      <t>年融安县乡村建设公益岗</t>
    </r>
  </si>
  <si>
    <r>
      <rPr>
        <sz val="12"/>
        <rFont val="仿宋_GB2312"/>
        <charset val="134"/>
      </rPr>
      <t>脱贫人口</t>
    </r>
  </si>
  <si>
    <r>
      <rPr>
        <sz val="12"/>
        <rFont val="仿宋_GB2312"/>
        <charset val="134"/>
      </rPr>
      <t>安排全县脱贫劳动力（含监测户）在全县</t>
    </r>
    <r>
      <rPr>
        <sz val="12"/>
        <rFont val="Times New Roman"/>
        <charset val="134"/>
      </rPr>
      <t>148</t>
    </r>
    <r>
      <rPr>
        <sz val="12"/>
        <rFont val="仿宋_GB2312"/>
        <charset val="134"/>
      </rPr>
      <t>个行政村（含社区）从事公益性岗位工作</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</si>
</sst>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0">
    <font>
      <sz val="11"/>
      <color theme="1"/>
      <name val="宋体"/>
      <charset val="134"/>
      <scheme val="minor"/>
    </font>
    <font>
      <sz val="12"/>
      <name val="宋体"/>
      <charset val="134"/>
    </font>
    <font>
      <sz val="12"/>
      <name val="仿宋_GB2312"/>
      <charset val="134"/>
    </font>
    <font>
      <b/>
      <sz val="12"/>
      <name val="Times New Roman"/>
      <charset val="134"/>
    </font>
    <font>
      <sz val="12"/>
      <name val="Times New Roman"/>
      <charset val="134"/>
    </font>
    <font>
      <sz val="12"/>
      <name val="黑体"/>
      <charset val="134"/>
    </font>
    <font>
      <sz val="9"/>
      <name val="宋体"/>
      <charset val="134"/>
    </font>
    <font>
      <sz val="16"/>
      <name val="方正小标宋简体"/>
      <charset val="134"/>
    </font>
    <font>
      <sz val="18"/>
      <name val="方正小标宋简体"/>
      <charset val="134"/>
    </font>
    <font>
      <sz val="9"/>
      <name val="Times New Roman"/>
      <charset val="134"/>
    </font>
    <font>
      <sz val="12"/>
      <name val="Times New Roman"/>
      <charset val="0"/>
    </font>
    <font>
      <sz val="20"/>
      <name val="方正小标宋简体"/>
      <charset val="134"/>
    </font>
    <font>
      <sz val="11"/>
      <name val="Times New Roman"/>
      <charset val="134"/>
    </font>
    <font>
      <sz val="2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0000"/>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11"/>
      <color indexed="56"/>
      <name val="宋体"/>
      <charset val="134"/>
    </font>
    <font>
      <sz val="11"/>
      <color indexed="8"/>
      <name val="宋体"/>
      <charset val="134"/>
      <scheme val="minor"/>
    </font>
    <font>
      <sz val="10"/>
      <name val="Arial"/>
      <charset val="134"/>
    </font>
    <font>
      <sz val="11"/>
      <color indexed="8"/>
      <name val="Tahoma"/>
      <charset val="134"/>
    </font>
    <font>
      <sz val="12"/>
      <name val="仿宋_GB2312"/>
      <charset val="0"/>
    </font>
  </fonts>
  <fills count="35">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29"/>
        <bgColor indexed="64"/>
      </patternFill>
    </fill>
    <fill>
      <patternFill patternType="solid">
        <fgColor theme="9" tint="0.399975585192419"/>
        <bgColor indexed="64"/>
      </patternFill>
    </fill>
    <fill>
      <patternFill patternType="solid">
        <fgColor indexed="4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0" fontId="4" fillId="0" borderId="0"/>
    <xf numFmtId="42" fontId="0" fillId="0" borderId="0" applyFont="0" applyFill="0" applyBorder="0" applyAlignment="0" applyProtection="0">
      <alignment vertical="center"/>
    </xf>
    <xf numFmtId="0" fontId="0" fillId="0" borderId="0">
      <alignment vertical="center"/>
    </xf>
    <xf numFmtId="0" fontId="14" fillId="2" borderId="0" applyNumberFormat="0" applyBorder="0" applyAlignment="0" applyProtection="0">
      <alignment vertical="center"/>
    </xf>
    <xf numFmtId="0" fontId="15" fillId="3" borderId="9" applyNumberFormat="0" applyAlignment="0" applyProtection="0">
      <alignment vertical="center"/>
    </xf>
    <xf numFmtId="44" fontId="0" fillId="0" borderId="0" applyFont="0" applyFill="0" applyBorder="0" applyAlignment="0" applyProtection="0">
      <alignment vertical="center"/>
    </xf>
    <xf numFmtId="0" fontId="1" fillId="0" borderId="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10"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17" fillId="9" borderId="0" applyNumberFormat="0" applyBorder="0" applyAlignment="0" applyProtection="0">
      <alignment vertical="center"/>
    </xf>
    <xf numFmtId="0" fontId="20" fillId="0" borderId="12" applyNumberFormat="0" applyFill="0" applyAlignment="0" applyProtection="0">
      <alignment vertical="center"/>
    </xf>
    <xf numFmtId="0" fontId="17" fillId="10" borderId="0" applyNumberFormat="0" applyBorder="0" applyAlignment="0" applyProtection="0">
      <alignment vertical="center"/>
    </xf>
    <xf numFmtId="0" fontId="26" fillId="11" borderId="13" applyNumberFormat="0" applyAlignment="0" applyProtection="0">
      <alignment vertical="center"/>
    </xf>
    <xf numFmtId="0" fontId="27" fillId="0" borderId="0">
      <protection locked="0"/>
    </xf>
    <xf numFmtId="0" fontId="28" fillId="11" borderId="9" applyNumberFormat="0" applyAlignment="0" applyProtection="0">
      <alignment vertical="center"/>
    </xf>
    <xf numFmtId="0" fontId="29" fillId="12" borderId="14"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34" fillId="0" borderId="0">
      <protection locked="0"/>
    </xf>
    <xf numFmtId="0" fontId="14" fillId="28" borderId="0" applyNumberFormat="0" applyBorder="0" applyAlignment="0" applyProtection="0">
      <alignment vertical="center"/>
    </xf>
    <xf numFmtId="0" fontId="35" fillId="0" borderId="0">
      <alignment vertical="top"/>
      <protection locked="0"/>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34" fillId="32" borderId="0">
      <alignment vertical="top"/>
      <protection locked="0"/>
    </xf>
    <xf numFmtId="0" fontId="17" fillId="33" borderId="0" applyNumberFormat="0" applyBorder="0" applyAlignment="0" applyProtection="0">
      <alignment vertical="center"/>
    </xf>
    <xf numFmtId="0" fontId="1" fillId="0" borderId="0">
      <alignment vertical="center"/>
    </xf>
    <xf numFmtId="0" fontId="36" fillId="0" borderId="0">
      <alignment vertical="center"/>
    </xf>
    <xf numFmtId="0" fontId="1" fillId="0" borderId="0"/>
    <xf numFmtId="0" fontId="37" fillId="0" borderId="0"/>
    <xf numFmtId="0" fontId="34" fillId="34" borderId="0">
      <alignment vertical="top"/>
      <protection locked="0"/>
    </xf>
    <xf numFmtId="0" fontId="34" fillId="0" borderId="0">
      <alignment vertical="center"/>
    </xf>
    <xf numFmtId="0" fontId="38" fillId="0" borderId="0">
      <alignment vertical="center"/>
    </xf>
    <xf numFmtId="0" fontId="1" fillId="0" borderId="0"/>
  </cellStyleXfs>
  <cellXfs count="5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 xfId="59" applyNumberFormat="1" applyFont="1" applyBorder="1" applyAlignment="1">
      <alignment horizontal="center" vertical="center" wrapText="1"/>
    </xf>
    <xf numFmtId="0" fontId="2" fillId="0" borderId="2" xfId="5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5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left" vertical="center" wrapText="1"/>
    </xf>
    <xf numFmtId="0" fontId="4" fillId="0" borderId="0" xfId="0" applyFont="1" applyFill="1" applyAlignment="1">
      <alignment horizontal="left" vertical="center" wrapText="1"/>
    </xf>
    <xf numFmtId="0" fontId="8"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176" fontId="4"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4" fillId="0" borderId="2" xfId="59" applyNumberFormat="1" applyFont="1" applyFill="1" applyBorder="1" applyAlignment="1">
      <alignment horizontal="center" vertical="center" wrapText="1"/>
    </xf>
    <xf numFmtId="0" fontId="4" fillId="0" borderId="1" xfId="59"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vertical="center"/>
    </xf>
    <xf numFmtId="0" fontId="11" fillId="0" borderId="0" xfId="0" applyFont="1" applyFill="1" applyBorder="1" applyAlignment="1">
      <alignment horizontal="center" vertical="center" wrapText="1"/>
    </xf>
    <xf numFmtId="10" fontId="4" fillId="0" borderId="0" xfId="14" applyNumberFormat="1" applyFont="1" applyFill="1" applyBorder="1" applyAlignment="1">
      <alignment vertical="center"/>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0" xfId="0" applyNumberFormat="1" applyFont="1" applyFill="1" applyBorder="1" applyAlignment="1">
      <alignment horizontal="center" vertical="center"/>
    </xf>
    <xf numFmtId="10" fontId="12" fillId="0" borderId="0" xfId="14" applyNumberFormat="1" applyFont="1" applyFill="1" applyBorder="1" applyAlignment="1">
      <alignment horizontal="center" vertical="center"/>
    </xf>
  </cellXfs>
  <cellStyles count="64">
    <cellStyle name="常规" xfId="0" builtinId="0"/>
    <cellStyle name="常规 4 4" xfId="1"/>
    <cellStyle name="货币[0]" xfId="2" builtinId="7"/>
    <cellStyle name="常规 44" xfId="3"/>
    <cellStyle name="20% - 强调文字颜色 3" xfId="4" builtinId="38"/>
    <cellStyle name="输入" xfId="5" builtinId="20"/>
    <cellStyle name="货币" xfId="6" builtinId="4"/>
    <cellStyle name="常规 88"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2 73"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标题 4 3 31" xfId="50"/>
    <cellStyle name="60% - 强调文字颜色 5" xfId="51" builtinId="48"/>
    <cellStyle name="强调文字颜色 6" xfId="52" builtinId="49"/>
    <cellStyle name="40% - 强调文字颜色 6" xfId="53" builtinId="51"/>
    <cellStyle name="40% - 强调文字颜色 2 4 11" xfId="54"/>
    <cellStyle name="60% - 强调文字颜色 6" xfId="55" builtinId="52"/>
    <cellStyle name="常规 11" xfId="56"/>
    <cellStyle name="常规 2" xfId="57"/>
    <cellStyle name="常规_2010年为民办实事项目（水库移民新村）实施进度表2010.9.28" xfId="58"/>
    <cellStyle name="常规_Sheet1" xfId="59"/>
    <cellStyle name="40% - 强调文字颜色 6 21" xfId="60"/>
    <cellStyle name="常规 23" xfId="61"/>
    <cellStyle name="常规 41" xfId="62"/>
    <cellStyle name="gcd" xfId="63"/>
  </cellStyles>
  <dxfs count="1">
    <dxf>
      <font>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K15"/>
  <sheetViews>
    <sheetView topLeftCell="A2" workbookViewId="0">
      <selection activeCell="D54" sqref="D54"/>
    </sheetView>
  </sheetViews>
  <sheetFormatPr defaultColWidth="9" defaultRowHeight="15.75"/>
  <cols>
    <col min="1" max="1" width="8" style="43" customWidth="1"/>
    <col min="2" max="2" width="41.125" style="43" customWidth="1"/>
    <col min="3" max="3" width="19.75" style="43" customWidth="1"/>
    <col min="4" max="4" width="28.25" style="43" customWidth="1"/>
    <col min="5" max="5" width="32.25" style="43" customWidth="1"/>
    <col min="6" max="6" width="14.375" style="43" customWidth="1"/>
    <col min="7" max="7" width="17.125" style="43" customWidth="1"/>
    <col min="8" max="8" width="12.625" style="43" customWidth="1"/>
    <col min="9" max="10" width="10.625" style="4" customWidth="1"/>
    <col min="11" max="12" width="9" style="4" customWidth="1"/>
    <col min="13" max="16384" width="9" style="4"/>
  </cols>
  <sheetData>
    <row r="1" ht="18" customHeight="1" spans="1:10">
      <c r="A1" s="45" t="s">
        <v>0</v>
      </c>
      <c r="B1" s="45"/>
      <c r="F1" s="17"/>
      <c r="G1" s="17"/>
      <c r="I1" s="17" t="s">
        <v>1</v>
      </c>
      <c r="J1" s="17"/>
    </row>
    <row r="2" ht="33" customHeight="1" spans="1:10">
      <c r="A2" s="52" t="s">
        <v>2</v>
      </c>
      <c r="B2" s="52"/>
      <c r="C2" s="52"/>
      <c r="D2" s="52"/>
      <c r="E2" s="52"/>
      <c r="F2" s="43" t="s">
        <v>3</v>
      </c>
      <c r="G2" s="43" t="s">
        <v>4</v>
      </c>
      <c r="H2" s="43" t="s">
        <v>5</v>
      </c>
      <c r="I2" s="43" t="s">
        <v>3</v>
      </c>
      <c r="J2" s="43" t="s">
        <v>4</v>
      </c>
    </row>
    <row r="3" s="4" customFormat="1" ht="24" customHeight="1" spans="1:11">
      <c r="A3" s="13" t="s">
        <v>6</v>
      </c>
      <c r="B3" s="13" t="s">
        <v>7</v>
      </c>
      <c r="C3" s="13" t="s">
        <v>8</v>
      </c>
      <c r="D3" s="13" t="s">
        <v>9</v>
      </c>
      <c r="E3" s="13" t="s">
        <v>10</v>
      </c>
      <c r="F3" s="43">
        <v>8964</v>
      </c>
      <c r="G3" s="43">
        <v>8682</v>
      </c>
      <c r="H3" s="23">
        <f>F3+G3</f>
        <v>17646</v>
      </c>
      <c r="I3" s="43">
        <f>F3*0.6</f>
        <v>5378.4</v>
      </c>
      <c r="J3" s="43">
        <f>G3*0.5</f>
        <v>4341</v>
      </c>
      <c r="K3" s="43"/>
    </row>
    <row r="4" s="51" customFormat="1" ht="50" customHeight="1" spans="1:10">
      <c r="A4" s="13">
        <v>1</v>
      </c>
      <c r="B4" s="13" t="s">
        <v>11</v>
      </c>
      <c r="C4" s="23">
        <v>8188.36666</v>
      </c>
      <c r="D4" s="13" t="s">
        <v>12</v>
      </c>
      <c r="E4" s="13" t="s">
        <v>13</v>
      </c>
      <c r="F4" s="53">
        <v>5328.020788</v>
      </c>
      <c r="G4" s="53">
        <v>2860.345872</v>
      </c>
      <c r="H4" s="54">
        <v>8806.782438</v>
      </c>
      <c r="I4" s="56">
        <f>F4/F3</f>
        <v>0.594379829094154</v>
      </c>
      <c r="J4" s="56">
        <f>(G4+G5+G6)/G3</f>
        <v>0.532094143169777</v>
      </c>
    </row>
    <row r="5" s="51" customFormat="1" ht="50" customHeight="1" spans="1:8">
      <c r="A5" s="13">
        <v>2</v>
      </c>
      <c r="B5" s="13" t="s">
        <v>14</v>
      </c>
      <c r="C5" s="23">
        <v>1159.295479</v>
      </c>
      <c r="D5" s="13" t="s">
        <v>15</v>
      </c>
      <c r="E5" s="13" t="s">
        <v>16</v>
      </c>
      <c r="F5" s="53"/>
      <c r="G5" s="53">
        <f>C5</f>
        <v>1159.295479</v>
      </c>
      <c r="H5" s="54">
        <v>1159.295479</v>
      </c>
    </row>
    <row r="6" s="51" customFormat="1" ht="50" customHeight="1" spans="1:8">
      <c r="A6" s="13">
        <v>3</v>
      </c>
      <c r="B6" s="13" t="s">
        <v>17</v>
      </c>
      <c r="C6" s="23">
        <v>600</v>
      </c>
      <c r="D6" s="13" t="s">
        <v>18</v>
      </c>
      <c r="E6" s="13" t="s">
        <v>16</v>
      </c>
      <c r="F6" s="53"/>
      <c r="G6" s="53">
        <v>600</v>
      </c>
      <c r="H6" s="54">
        <v>600</v>
      </c>
    </row>
    <row r="7" s="51" customFormat="1" ht="50" customHeight="1" spans="1:8">
      <c r="A7" s="13">
        <v>4</v>
      </c>
      <c r="B7" s="13" t="s">
        <v>19</v>
      </c>
      <c r="C7" s="23">
        <v>150</v>
      </c>
      <c r="D7" s="13" t="s">
        <v>20</v>
      </c>
      <c r="E7" s="13" t="s">
        <v>16</v>
      </c>
      <c r="F7" s="53"/>
      <c r="G7" s="53">
        <v>150</v>
      </c>
      <c r="H7" s="54">
        <v>150</v>
      </c>
    </row>
    <row r="8" s="51" customFormat="1" ht="50" customHeight="1" spans="1:8">
      <c r="A8" s="13">
        <v>5</v>
      </c>
      <c r="B8" s="13" t="s">
        <v>21</v>
      </c>
      <c r="C8" s="23">
        <v>310</v>
      </c>
      <c r="D8" s="13" t="s">
        <v>18</v>
      </c>
      <c r="E8" s="13" t="s">
        <v>16</v>
      </c>
      <c r="F8" s="53"/>
      <c r="G8" s="53">
        <v>310</v>
      </c>
      <c r="H8" s="54">
        <v>400</v>
      </c>
    </row>
    <row r="9" s="51" customFormat="1" ht="50" customHeight="1" spans="1:8">
      <c r="A9" s="13">
        <v>6</v>
      </c>
      <c r="B9" s="13" t="s">
        <v>22</v>
      </c>
      <c r="C9" s="23">
        <v>3239.887549</v>
      </c>
      <c r="D9" s="13" t="s">
        <v>23</v>
      </c>
      <c r="E9" s="13" t="s">
        <v>24</v>
      </c>
      <c r="F9" s="55">
        <v>1605.816696</v>
      </c>
      <c r="G9" s="53">
        <v>1634.070853</v>
      </c>
      <c r="H9" s="54">
        <v>3383.367543</v>
      </c>
    </row>
    <row r="10" s="51" customFormat="1" ht="50" customHeight="1" spans="1:8">
      <c r="A10" s="13">
        <v>7</v>
      </c>
      <c r="B10" s="13" t="s">
        <v>25</v>
      </c>
      <c r="C10" s="23">
        <f>1542.762898+43.4525</f>
        <v>1586.215398</v>
      </c>
      <c r="D10" s="13" t="s">
        <v>26</v>
      </c>
      <c r="E10" s="13" t="s">
        <v>27</v>
      </c>
      <c r="F10" s="53">
        <f>C10</f>
        <v>1586.215398</v>
      </c>
      <c r="G10" s="53"/>
      <c r="H10" s="54">
        <v>1546.55454</v>
      </c>
    </row>
    <row r="11" s="51" customFormat="1" ht="50" customHeight="1" spans="1:8">
      <c r="A11" s="13">
        <v>8</v>
      </c>
      <c r="B11" s="13" t="s">
        <v>28</v>
      </c>
      <c r="C11" s="23">
        <v>1181.0645</v>
      </c>
      <c r="D11" s="13" t="s">
        <v>18</v>
      </c>
      <c r="E11" s="13" t="s">
        <v>16</v>
      </c>
      <c r="F11" s="53"/>
      <c r="G11" s="53">
        <v>1181.0645</v>
      </c>
      <c r="H11" s="54">
        <v>1500</v>
      </c>
    </row>
    <row r="12" s="51" customFormat="1" ht="50" customHeight="1" spans="1:8">
      <c r="A12" s="13">
        <v>9</v>
      </c>
      <c r="B12" s="13" t="s">
        <v>29</v>
      </c>
      <c r="C12" s="23">
        <v>201.45665</v>
      </c>
      <c r="D12" s="13" t="s">
        <v>30</v>
      </c>
      <c r="E12" s="13" t="s">
        <v>16</v>
      </c>
      <c r="F12" s="53"/>
      <c r="G12" s="53">
        <v>201.45665</v>
      </c>
      <c r="H12" s="54">
        <v>100</v>
      </c>
    </row>
    <row r="13" s="51" customFormat="1" ht="36" customHeight="1" spans="1:8">
      <c r="A13" s="13" t="s">
        <v>31</v>
      </c>
      <c r="B13" s="13"/>
      <c r="C13" s="14">
        <f>SUM(C4:C12)</f>
        <v>16616.286236</v>
      </c>
      <c r="D13" s="13"/>
      <c r="E13" s="13"/>
      <c r="F13" s="53">
        <f t="shared" ref="C13:H13" si="0">SUM(F4:F12)</f>
        <v>8520.052882</v>
      </c>
      <c r="G13" s="53">
        <f t="shared" si="0"/>
        <v>8096.233354</v>
      </c>
      <c r="H13" s="54">
        <f t="shared" si="0"/>
        <v>17646</v>
      </c>
    </row>
    <row r="14" ht="43" customHeight="1" spans="2:9">
      <c r="B14" s="43" t="s">
        <v>32</v>
      </c>
      <c r="C14" s="43">
        <f>H3-C13</f>
        <v>1029.713764</v>
      </c>
      <c r="F14" s="49">
        <f>F3-F13</f>
        <v>443.947118</v>
      </c>
      <c r="G14" s="49">
        <f>G3-G13</f>
        <v>585.766646</v>
      </c>
      <c r="I14" s="43"/>
    </row>
    <row r="15" ht="28" customHeight="1"/>
  </sheetData>
  <mergeCells count="4">
    <mergeCell ref="A1:B1"/>
    <mergeCell ref="F1:G1"/>
    <mergeCell ref="I1:J1"/>
    <mergeCell ref="A2:E2"/>
  </mergeCells>
  <pageMargins left="0.236111111111111" right="0.314583333333333" top="0.393055555555556" bottom="0.235416666666667" header="0.5" footer="0.5"/>
  <pageSetup paperSize="9" scale="7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10"/>
  <sheetViews>
    <sheetView tabSelected="1" workbookViewId="0">
      <selection activeCell="I6" sqref="I6"/>
    </sheetView>
  </sheetViews>
  <sheetFormatPr defaultColWidth="9" defaultRowHeight="15.75"/>
  <cols>
    <col min="1" max="1" width="8" style="43" customWidth="1"/>
    <col min="2" max="2" width="41.125" style="43" customWidth="1"/>
    <col min="3" max="3" width="19.75" style="43" customWidth="1"/>
    <col min="4" max="4" width="28.25" style="43" customWidth="1"/>
    <col min="5" max="5" width="22.375" style="43" customWidth="1"/>
    <col min="6" max="6" width="14.375" style="43" hidden="1" customWidth="1"/>
    <col min="7" max="7" width="10.625" style="4" hidden="1" customWidth="1"/>
    <col min="8" max="8" width="10.625" style="4" customWidth="1"/>
    <col min="9" max="9" width="12.875" style="4" customWidth="1"/>
    <col min="10" max="10" width="11.625" style="4" customWidth="1"/>
    <col min="11" max="16384" width="9" style="4"/>
  </cols>
  <sheetData>
    <row r="1" ht="18" customHeight="1" spans="1:8">
      <c r="A1" s="44" t="s">
        <v>33</v>
      </c>
      <c r="B1" s="45"/>
      <c r="F1" s="17"/>
      <c r="G1" s="46" t="s">
        <v>1</v>
      </c>
      <c r="H1" s="46"/>
    </row>
    <row r="2" ht="33" customHeight="1" spans="1:8">
      <c r="A2" s="47" t="s">
        <v>34</v>
      </c>
      <c r="B2" s="47"/>
      <c r="C2" s="47"/>
      <c r="D2" s="47"/>
      <c r="E2" s="47"/>
      <c r="F2" s="43" t="s">
        <v>3</v>
      </c>
      <c r="G2" s="43" t="s">
        <v>3</v>
      </c>
      <c r="H2" s="43"/>
    </row>
    <row r="3" s="4" customFormat="1" ht="45" customHeight="1" spans="1:9">
      <c r="A3" s="13" t="s">
        <v>6</v>
      </c>
      <c r="B3" s="13" t="s">
        <v>7</v>
      </c>
      <c r="C3" s="13" t="s">
        <v>8</v>
      </c>
      <c r="D3" s="13" t="s">
        <v>9</v>
      </c>
      <c r="E3" s="13" t="s">
        <v>10</v>
      </c>
      <c r="F3" s="43">
        <v>1410</v>
      </c>
      <c r="G3" s="43">
        <f>F3*0.65</f>
        <v>916.5</v>
      </c>
      <c r="H3" s="43"/>
      <c r="I3" s="43"/>
    </row>
    <row r="4" s="4" customFormat="1" ht="60" customHeight="1" spans="1:8">
      <c r="A4" s="13">
        <v>1</v>
      </c>
      <c r="B4" s="10" t="s">
        <v>35</v>
      </c>
      <c r="C4" s="14">
        <f>产业发展项目!H5</f>
        <v>649.514455</v>
      </c>
      <c r="D4" s="13" t="s">
        <v>36</v>
      </c>
      <c r="E4" s="13"/>
      <c r="F4" s="42">
        <v>649.514455</v>
      </c>
      <c r="G4" s="48">
        <f>(F4+F5)/F3</f>
        <v>0.651266961702128</v>
      </c>
      <c r="H4" s="48"/>
    </row>
    <row r="5" s="4" customFormat="1" ht="60" customHeight="1" spans="1:6">
      <c r="A5" s="13">
        <v>2</v>
      </c>
      <c r="B5" s="10" t="s">
        <v>37</v>
      </c>
      <c r="C5" s="14">
        <f>小额信贷贴息!F5</f>
        <v>268.771961</v>
      </c>
      <c r="D5" s="13" t="s">
        <v>18</v>
      </c>
      <c r="E5" s="13"/>
      <c r="F5" s="42">
        <v>268.771961</v>
      </c>
    </row>
    <row r="6" s="4" customFormat="1" ht="60" customHeight="1" spans="1:6">
      <c r="A6" s="13">
        <v>3</v>
      </c>
      <c r="B6" s="10" t="s">
        <v>38</v>
      </c>
      <c r="C6" s="14">
        <f>乡村建设行动!H5</f>
        <v>36.688784</v>
      </c>
      <c r="D6" s="13" t="s">
        <v>15</v>
      </c>
      <c r="E6" s="13"/>
      <c r="F6" s="49">
        <v>36.688784</v>
      </c>
    </row>
    <row r="7" s="4" customFormat="1" ht="60" customHeight="1" spans="1:6">
      <c r="A7" s="13">
        <v>4</v>
      </c>
      <c r="B7" s="10" t="s">
        <v>39</v>
      </c>
      <c r="C7" s="14">
        <f>就业项目!F6</f>
        <v>455.0248</v>
      </c>
      <c r="D7" s="13" t="s">
        <v>18</v>
      </c>
      <c r="E7" s="13"/>
      <c r="F7" s="42">
        <v>455.0248</v>
      </c>
    </row>
    <row r="8" s="4" customFormat="1" ht="45" customHeight="1" spans="1:6">
      <c r="A8" s="13" t="s">
        <v>31</v>
      </c>
      <c r="B8" s="13"/>
      <c r="C8" s="14">
        <f>SUM(C4:C7)</f>
        <v>1410</v>
      </c>
      <c r="D8" s="13"/>
      <c r="E8" s="13"/>
      <c r="F8" s="42">
        <f>SUM(F4:F7)</f>
        <v>1410</v>
      </c>
    </row>
    <row r="9" ht="43" customHeight="1" spans="5:9">
      <c r="E9" s="49"/>
      <c r="F9" s="43">
        <f>F3-C8</f>
        <v>0</v>
      </c>
      <c r="G9" s="43"/>
      <c r="H9" s="1"/>
      <c r="I9" s="50"/>
    </row>
    <row r="10" ht="28" customHeight="1" spans="9:9">
      <c r="I10" s="1"/>
    </row>
  </sheetData>
  <mergeCells count="2">
    <mergeCell ref="A1:B1"/>
    <mergeCell ref="A2:E2"/>
  </mergeCells>
  <pageMargins left="0.751388888888889" right="0.751388888888889" top="0.393055555555556" bottom="0.235416666666667" header="0.5" footer="0.5"/>
  <pageSetup paperSize="9" fitToHeight="0" orientation="landscape"/>
  <headerFooter/>
  <ignoredErrors>
    <ignoredError sqref="F8"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K45"/>
  <sheetViews>
    <sheetView showGridLines="0" workbookViewId="0">
      <pane ySplit="5" topLeftCell="A6" activePane="bottomLeft" state="frozen"/>
      <selection/>
      <selection pane="bottomLeft" activeCell="N33" sqref="N33"/>
    </sheetView>
  </sheetViews>
  <sheetFormatPr defaultColWidth="9" defaultRowHeight="15.75"/>
  <cols>
    <col min="1" max="1" width="6.125" style="15" customWidth="1"/>
    <col min="2" max="2" width="11.125" style="15" customWidth="1"/>
    <col min="3" max="3" width="9.875" style="15" customWidth="1"/>
    <col min="4" max="4" width="23.125" style="15" customWidth="1"/>
    <col min="5" max="5" width="9.875" style="15" customWidth="1"/>
    <col min="6" max="6" width="28.625" style="15" customWidth="1"/>
    <col min="7" max="7" width="12.625" style="15" customWidth="1"/>
    <col min="8" max="8" width="16.625" style="15" customWidth="1"/>
    <col min="9" max="9" width="14" style="15" customWidth="1"/>
    <col min="10" max="10" width="13.875" style="15" hidden="1" customWidth="1"/>
    <col min="11" max="11" width="13.625" style="15" hidden="1" customWidth="1"/>
    <col min="12" max="12" width="9" style="15" customWidth="1"/>
    <col min="13" max="13" width="11.5" style="15"/>
    <col min="14" max="16384" width="9" style="15"/>
  </cols>
  <sheetData>
    <row r="1" s="15" customFormat="1" ht="17" customHeight="1" spans="1:2">
      <c r="A1" s="18" t="s">
        <v>40</v>
      </c>
      <c r="B1" s="18"/>
    </row>
    <row r="2" s="16" customFormat="1" ht="42" customHeight="1" spans="1:9">
      <c r="A2" s="32" t="s">
        <v>41</v>
      </c>
      <c r="B2" s="32"/>
      <c r="C2" s="32"/>
      <c r="D2" s="32"/>
      <c r="E2" s="32"/>
      <c r="F2" s="32"/>
      <c r="G2" s="32"/>
      <c r="H2" s="32"/>
      <c r="I2" s="32"/>
    </row>
    <row r="3" s="16" customFormat="1" ht="25" customHeight="1" spans="1:11">
      <c r="A3" s="13" t="s">
        <v>6</v>
      </c>
      <c r="B3" s="13" t="s">
        <v>42</v>
      </c>
      <c r="C3" s="13" t="s">
        <v>43</v>
      </c>
      <c r="D3" s="13" t="s">
        <v>44</v>
      </c>
      <c r="E3" s="13" t="s">
        <v>45</v>
      </c>
      <c r="F3" s="13" t="s">
        <v>46</v>
      </c>
      <c r="G3" s="13" t="s">
        <v>47</v>
      </c>
      <c r="H3" s="12" t="s">
        <v>48</v>
      </c>
      <c r="I3" s="13" t="s">
        <v>10</v>
      </c>
      <c r="J3" s="16" t="s">
        <v>49</v>
      </c>
      <c r="K3" s="16" t="s">
        <v>50</v>
      </c>
    </row>
    <row r="4" s="16" customFormat="1" ht="25" customHeight="1" spans="1:9">
      <c r="A4" s="13"/>
      <c r="B4" s="13"/>
      <c r="C4" s="13"/>
      <c r="D4" s="13"/>
      <c r="E4" s="13"/>
      <c r="F4" s="13"/>
      <c r="G4" s="13"/>
      <c r="H4" s="22"/>
      <c r="I4" s="13"/>
    </row>
    <row r="5" s="16" customFormat="1" ht="37" customHeight="1" spans="1:11">
      <c r="A5" s="13"/>
      <c r="B5" s="13"/>
      <c r="C5" s="13"/>
      <c r="D5" s="13" t="s">
        <v>31</v>
      </c>
      <c r="E5" s="13"/>
      <c r="F5" s="13"/>
      <c r="G5" s="14"/>
      <c r="H5" s="14">
        <f>SUM(H6:H92)</f>
        <v>649.514455</v>
      </c>
      <c r="I5" s="14"/>
      <c r="K5" s="42">
        <f>SUM(K6:K10)</f>
        <v>0</v>
      </c>
    </row>
    <row r="6" s="15" customFormat="1" ht="50" customHeight="1" spans="1:9">
      <c r="A6" s="13">
        <v>1</v>
      </c>
      <c r="B6" s="13" t="s">
        <v>51</v>
      </c>
      <c r="C6" s="13" t="s">
        <v>52</v>
      </c>
      <c r="D6" s="13" t="s">
        <v>53</v>
      </c>
      <c r="E6" s="13" t="s">
        <v>51</v>
      </c>
      <c r="F6" s="13" t="s">
        <v>54</v>
      </c>
      <c r="G6" s="13">
        <v>91.59778</v>
      </c>
      <c r="H6" s="13">
        <f>9.159778+45.79889</f>
        <v>54.958668</v>
      </c>
      <c r="I6" s="13" t="s">
        <v>55</v>
      </c>
    </row>
    <row r="7" s="15" customFormat="1" ht="66" customHeight="1" spans="1:9">
      <c r="A7" s="13">
        <v>2</v>
      </c>
      <c r="B7" s="13" t="s">
        <v>51</v>
      </c>
      <c r="C7" s="13" t="s">
        <v>52</v>
      </c>
      <c r="D7" s="13" t="s">
        <v>56</v>
      </c>
      <c r="E7" s="13" t="s">
        <v>57</v>
      </c>
      <c r="F7" s="13" t="s">
        <v>58</v>
      </c>
      <c r="G7" s="13">
        <v>40</v>
      </c>
      <c r="H7" s="13">
        <f>G7*0.9</f>
        <v>36</v>
      </c>
      <c r="I7" s="13" t="s">
        <v>59</v>
      </c>
    </row>
    <row r="8" s="15" customFormat="1" ht="124" customHeight="1" spans="1:9">
      <c r="A8" s="13">
        <v>3</v>
      </c>
      <c r="B8" s="13" t="s">
        <v>51</v>
      </c>
      <c r="C8" s="13" t="s">
        <v>52</v>
      </c>
      <c r="D8" s="13" t="s">
        <v>60</v>
      </c>
      <c r="E8" s="13" t="s">
        <v>61</v>
      </c>
      <c r="F8" s="13" t="s">
        <v>62</v>
      </c>
      <c r="G8" s="13">
        <v>98.523048</v>
      </c>
      <c r="H8" s="13">
        <v>16.726565</v>
      </c>
      <c r="I8" s="13"/>
    </row>
    <row r="9" s="15" customFormat="1" ht="92" customHeight="1" spans="1:9">
      <c r="A9" s="13">
        <v>4</v>
      </c>
      <c r="B9" s="13" t="s">
        <v>51</v>
      </c>
      <c r="C9" s="13" t="s">
        <v>52</v>
      </c>
      <c r="D9" s="13" t="s">
        <v>63</v>
      </c>
      <c r="E9" s="13" t="s">
        <v>64</v>
      </c>
      <c r="F9" s="13" t="s">
        <v>65</v>
      </c>
      <c r="G9" s="13">
        <v>186.506393</v>
      </c>
      <c r="H9" s="13">
        <v>18.650639</v>
      </c>
      <c r="I9" s="13"/>
    </row>
    <row r="10" s="15" customFormat="1" ht="50" customHeight="1" spans="1:9">
      <c r="A10" s="13">
        <v>5</v>
      </c>
      <c r="B10" s="13" t="s">
        <v>66</v>
      </c>
      <c r="C10" s="13" t="s">
        <v>52</v>
      </c>
      <c r="D10" s="13" t="s">
        <v>67</v>
      </c>
      <c r="E10" s="13" t="s">
        <v>68</v>
      </c>
      <c r="F10" s="13" t="s">
        <v>69</v>
      </c>
      <c r="G10" s="13">
        <v>35.70716</v>
      </c>
      <c r="H10" s="13">
        <v>3.570716</v>
      </c>
      <c r="I10" s="13" t="s">
        <v>55</v>
      </c>
    </row>
    <row r="11" s="15" customFormat="1" ht="50" customHeight="1" spans="1:9">
      <c r="A11" s="13">
        <v>6</v>
      </c>
      <c r="B11" s="13" t="s">
        <v>66</v>
      </c>
      <c r="C11" s="13" t="s">
        <v>52</v>
      </c>
      <c r="D11" s="13" t="s">
        <v>70</v>
      </c>
      <c r="E11" s="13" t="s">
        <v>71</v>
      </c>
      <c r="F11" s="13" t="s">
        <v>72</v>
      </c>
      <c r="G11" s="13">
        <v>40</v>
      </c>
      <c r="H11" s="13">
        <f>G11*0.3</f>
        <v>12</v>
      </c>
      <c r="I11" s="13" t="s">
        <v>73</v>
      </c>
    </row>
    <row r="12" s="15" customFormat="1" ht="50" customHeight="1" spans="1:9">
      <c r="A12" s="13">
        <v>7</v>
      </c>
      <c r="B12" s="13" t="s">
        <v>74</v>
      </c>
      <c r="C12" s="13" t="s">
        <v>52</v>
      </c>
      <c r="D12" s="13" t="s">
        <v>75</v>
      </c>
      <c r="E12" s="13" t="s">
        <v>74</v>
      </c>
      <c r="F12" s="13" t="s">
        <v>76</v>
      </c>
      <c r="G12" s="13">
        <v>83.7142</v>
      </c>
      <c r="H12" s="13">
        <v>8.37142</v>
      </c>
      <c r="I12" s="13"/>
    </row>
    <row r="13" s="15" customFormat="1" ht="50" customHeight="1" spans="1:9">
      <c r="A13" s="13">
        <v>8</v>
      </c>
      <c r="B13" s="13" t="s">
        <v>74</v>
      </c>
      <c r="C13" s="13" t="s">
        <v>52</v>
      </c>
      <c r="D13" s="13" t="s">
        <v>77</v>
      </c>
      <c r="E13" s="13" t="s">
        <v>74</v>
      </c>
      <c r="F13" s="13" t="s">
        <v>78</v>
      </c>
      <c r="G13" s="13">
        <v>64.097683</v>
      </c>
      <c r="H13" s="13">
        <v>19.098238</v>
      </c>
      <c r="I13" s="13"/>
    </row>
    <row r="14" s="15" customFormat="1" ht="50" customHeight="1" spans="1:9">
      <c r="A14" s="13">
        <v>9</v>
      </c>
      <c r="B14" s="13" t="s">
        <v>74</v>
      </c>
      <c r="C14" s="13" t="s">
        <v>52</v>
      </c>
      <c r="D14" s="13" t="s">
        <v>79</v>
      </c>
      <c r="E14" s="13" t="s">
        <v>80</v>
      </c>
      <c r="F14" s="13" t="s">
        <v>81</v>
      </c>
      <c r="G14" s="14">
        <v>10</v>
      </c>
      <c r="H14" s="13">
        <f>G14*0.8</f>
        <v>8</v>
      </c>
      <c r="I14" s="13" t="s">
        <v>73</v>
      </c>
    </row>
    <row r="15" s="15" customFormat="1" ht="50" customHeight="1" spans="1:9">
      <c r="A15" s="13">
        <v>10</v>
      </c>
      <c r="B15" s="13" t="s">
        <v>82</v>
      </c>
      <c r="C15" s="13" t="s">
        <v>52</v>
      </c>
      <c r="D15" s="13" t="s">
        <v>83</v>
      </c>
      <c r="E15" s="13" t="s">
        <v>84</v>
      </c>
      <c r="F15" s="13" t="s">
        <v>85</v>
      </c>
      <c r="G15" s="13">
        <v>59.9</v>
      </c>
      <c r="H15" s="13">
        <f>G15*0.3+9.242951</f>
        <v>27.212951</v>
      </c>
      <c r="I15" s="13" t="s">
        <v>73</v>
      </c>
    </row>
    <row r="16" s="15" customFormat="1" ht="50" customHeight="1" spans="1:9">
      <c r="A16" s="13">
        <v>11</v>
      </c>
      <c r="B16" s="13" t="s">
        <v>86</v>
      </c>
      <c r="C16" s="13" t="s">
        <v>52</v>
      </c>
      <c r="D16" s="13" t="s">
        <v>87</v>
      </c>
      <c r="E16" s="13" t="s">
        <v>88</v>
      </c>
      <c r="F16" s="13" t="s">
        <v>89</v>
      </c>
      <c r="G16" s="13">
        <v>59.3397</v>
      </c>
      <c r="H16" s="13">
        <v>5.93397</v>
      </c>
      <c r="I16" s="13"/>
    </row>
    <row r="17" s="15" customFormat="1" ht="74" customHeight="1" spans="1:9">
      <c r="A17" s="13">
        <v>12</v>
      </c>
      <c r="B17" s="13" t="s">
        <v>90</v>
      </c>
      <c r="C17" s="13" t="s">
        <v>52</v>
      </c>
      <c r="D17" s="13" t="s">
        <v>91</v>
      </c>
      <c r="E17" s="13" t="s">
        <v>92</v>
      </c>
      <c r="F17" s="13" t="s">
        <v>93</v>
      </c>
      <c r="G17" s="13">
        <v>149.188</v>
      </c>
      <c r="H17" s="13">
        <v>29.8376</v>
      </c>
      <c r="I17" s="13"/>
    </row>
    <row r="18" s="15" customFormat="1" ht="50" customHeight="1" spans="1:9">
      <c r="A18" s="13">
        <v>13</v>
      </c>
      <c r="B18" s="13" t="s">
        <v>94</v>
      </c>
      <c r="C18" s="13" t="s">
        <v>52</v>
      </c>
      <c r="D18" s="13" t="s">
        <v>95</v>
      </c>
      <c r="E18" s="13" t="s">
        <v>96</v>
      </c>
      <c r="F18" s="13" t="s">
        <v>97</v>
      </c>
      <c r="G18" s="13">
        <v>40.161635</v>
      </c>
      <c r="H18" s="13">
        <v>4.01616</v>
      </c>
      <c r="I18" s="13"/>
    </row>
    <row r="19" s="15" customFormat="1" ht="50" customHeight="1" spans="1:9">
      <c r="A19" s="13">
        <v>14</v>
      </c>
      <c r="B19" s="13" t="s">
        <v>94</v>
      </c>
      <c r="C19" s="13" t="s">
        <v>52</v>
      </c>
      <c r="D19" s="13" t="s">
        <v>98</v>
      </c>
      <c r="E19" s="13" t="s">
        <v>99</v>
      </c>
      <c r="F19" s="13" t="s">
        <v>100</v>
      </c>
      <c r="G19" s="13">
        <v>10.41</v>
      </c>
      <c r="H19" s="13">
        <v>1.041</v>
      </c>
      <c r="I19" s="13"/>
    </row>
    <row r="20" s="15" customFormat="1" ht="50" customHeight="1" spans="1:9">
      <c r="A20" s="13">
        <v>15</v>
      </c>
      <c r="B20" s="13" t="s">
        <v>101</v>
      </c>
      <c r="C20" s="13" t="s">
        <v>52</v>
      </c>
      <c r="D20" s="13" t="s">
        <v>102</v>
      </c>
      <c r="E20" s="13" t="s">
        <v>103</v>
      </c>
      <c r="F20" s="13" t="s">
        <v>104</v>
      </c>
      <c r="G20" s="13">
        <v>128.856803</v>
      </c>
      <c r="H20" s="13">
        <v>12.88568</v>
      </c>
      <c r="I20" s="13"/>
    </row>
    <row r="21" s="15" customFormat="1" ht="50" customHeight="1" spans="1:9">
      <c r="A21" s="13">
        <v>16</v>
      </c>
      <c r="B21" s="13" t="s">
        <v>101</v>
      </c>
      <c r="C21" s="13" t="s">
        <v>52</v>
      </c>
      <c r="D21" s="13" t="s">
        <v>105</v>
      </c>
      <c r="E21" s="13" t="s">
        <v>103</v>
      </c>
      <c r="F21" s="13" t="s">
        <v>106</v>
      </c>
      <c r="G21" s="13">
        <v>78.136517</v>
      </c>
      <c r="H21" s="13">
        <v>7.813652</v>
      </c>
      <c r="I21" s="13"/>
    </row>
    <row r="22" s="15" customFormat="1" ht="50" customHeight="1" spans="1:9">
      <c r="A22" s="13">
        <v>17</v>
      </c>
      <c r="B22" s="13" t="s">
        <v>101</v>
      </c>
      <c r="C22" s="13" t="s">
        <v>52</v>
      </c>
      <c r="D22" s="13" t="s">
        <v>107</v>
      </c>
      <c r="E22" s="13" t="s">
        <v>108</v>
      </c>
      <c r="F22" s="13" t="s">
        <v>109</v>
      </c>
      <c r="G22" s="13">
        <v>64.627484</v>
      </c>
      <c r="H22" s="13">
        <v>6.462748</v>
      </c>
      <c r="I22" s="13"/>
    </row>
    <row r="23" s="15" customFormat="1" ht="50" customHeight="1" spans="1:9">
      <c r="A23" s="13">
        <v>18</v>
      </c>
      <c r="B23" s="13" t="s">
        <v>110</v>
      </c>
      <c r="C23" s="13" t="s">
        <v>52</v>
      </c>
      <c r="D23" s="13" t="s">
        <v>111</v>
      </c>
      <c r="E23" s="13" t="s">
        <v>112</v>
      </c>
      <c r="F23" s="13" t="s">
        <v>113</v>
      </c>
      <c r="G23" s="13">
        <v>98.600206</v>
      </c>
      <c r="H23" s="13">
        <v>29.580062</v>
      </c>
      <c r="I23" s="13"/>
    </row>
    <row r="24" s="15" customFormat="1" ht="50" customHeight="1" spans="1:9">
      <c r="A24" s="13">
        <v>19</v>
      </c>
      <c r="B24" s="13" t="s">
        <v>110</v>
      </c>
      <c r="C24" s="13" t="s">
        <v>52</v>
      </c>
      <c r="D24" s="13" t="s">
        <v>114</v>
      </c>
      <c r="E24" s="13" t="s">
        <v>115</v>
      </c>
      <c r="F24" s="13" t="s">
        <v>116</v>
      </c>
      <c r="G24" s="13">
        <v>88.913022</v>
      </c>
      <c r="H24" s="13">
        <v>8.891303</v>
      </c>
      <c r="I24" s="13"/>
    </row>
    <row r="25" s="15" customFormat="1" ht="50" customHeight="1" spans="1:9">
      <c r="A25" s="13">
        <v>20</v>
      </c>
      <c r="B25" s="41" t="s">
        <v>117</v>
      </c>
      <c r="C25" s="13" t="s">
        <v>52</v>
      </c>
      <c r="D25" s="13" t="s">
        <v>118</v>
      </c>
      <c r="E25" s="13" t="s">
        <v>119</v>
      </c>
      <c r="F25" s="13" t="s">
        <v>120</v>
      </c>
      <c r="G25" s="13">
        <v>98.4408</v>
      </c>
      <c r="H25" s="13">
        <v>29.53224</v>
      </c>
      <c r="I25" s="13"/>
    </row>
    <row r="26" s="15" customFormat="1" ht="50" customHeight="1" spans="1:9">
      <c r="A26" s="13">
        <v>21</v>
      </c>
      <c r="B26" s="41" t="s">
        <v>121</v>
      </c>
      <c r="C26" s="13" t="s">
        <v>52</v>
      </c>
      <c r="D26" s="13" t="s">
        <v>122</v>
      </c>
      <c r="E26" s="13" t="s">
        <v>123</v>
      </c>
      <c r="F26" s="13" t="s">
        <v>124</v>
      </c>
      <c r="G26" s="13">
        <v>190.863536</v>
      </c>
      <c r="H26" s="13">
        <v>19.086354</v>
      </c>
      <c r="I26" s="13"/>
    </row>
    <row r="27" s="15" customFormat="1" ht="50" customHeight="1" spans="1:9">
      <c r="A27" s="13">
        <v>22</v>
      </c>
      <c r="B27" s="41" t="s">
        <v>121</v>
      </c>
      <c r="C27" s="13" t="s">
        <v>52</v>
      </c>
      <c r="D27" s="13" t="s">
        <v>125</v>
      </c>
      <c r="E27" s="13" t="s">
        <v>68</v>
      </c>
      <c r="F27" s="13" t="s">
        <v>126</v>
      </c>
      <c r="G27" s="13">
        <v>54.858</v>
      </c>
      <c r="H27" s="13">
        <v>5.4858</v>
      </c>
      <c r="I27" s="13"/>
    </row>
    <row r="28" s="15" customFormat="1" ht="72" customHeight="1" spans="1:9">
      <c r="A28" s="13">
        <v>23</v>
      </c>
      <c r="B28" s="41" t="s">
        <v>121</v>
      </c>
      <c r="C28" s="13" t="s">
        <v>52</v>
      </c>
      <c r="D28" s="13" t="s">
        <v>127</v>
      </c>
      <c r="E28" s="13" t="s">
        <v>128</v>
      </c>
      <c r="F28" s="13" t="s">
        <v>129</v>
      </c>
      <c r="G28" s="13">
        <v>53.340524</v>
      </c>
      <c r="H28" s="13">
        <v>5.334053</v>
      </c>
      <c r="I28" s="13"/>
    </row>
    <row r="29" s="15" customFormat="1" ht="50" customHeight="1" spans="1:9">
      <c r="A29" s="13">
        <v>24</v>
      </c>
      <c r="B29" s="41" t="s">
        <v>121</v>
      </c>
      <c r="C29" s="13" t="s">
        <v>52</v>
      </c>
      <c r="D29" s="13" t="s">
        <v>130</v>
      </c>
      <c r="E29" s="13" t="s">
        <v>131</v>
      </c>
      <c r="F29" s="13" t="s">
        <v>132</v>
      </c>
      <c r="G29" s="13">
        <v>53.733</v>
      </c>
      <c r="H29" s="13">
        <v>5.3733</v>
      </c>
      <c r="I29" s="13"/>
    </row>
    <row r="30" s="15" customFormat="1" ht="50" customHeight="1" spans="1:9">
      <c r="A30" s="13">
        <v>25</v>
      </c>
      <c r="B30" s="13" t="s">
        <v>133</v>
      </c>
      <c r="C30" s="13" t="s">
        <v>52</v>
      </c>
      <c r="D30" s="13" t="s">
        <v>134</v>
      </c>
      <c r="E30" s="13" t="s">
        <v>135</v>
      </c>
      <c r="F30" s="13" t="s">
        <v>136</v>
      </c>
      <c r="G30" s="13">
        <v>272.258552</v>
      </c>
      <c r="H30" s="13">
        <v>54.451711</v>
      </c>
      <c r="I30" s="13"/>
    </row>
    <row r="31" s="15" customFormat="1" ht="50" customHeight="1" spans="1:9">
      <c r="A31" s="13">
        <v>26</v>
      </c>
      <c r="B31" s="13" t="s">
        <v>133</v>
      </c>
      <c r="C31" s="13" t="s">
        <v>52</v>
      </c>
      <c r="D31" s="13" t="s">
        <v>137</v>
      </c>
      <c r="E31" s="13" t="s">
        <v>138</v>
      </c>
      <c r="F31" s="13" t="s">
        <v>139</v>
      </c>
      <c r="G31" s="13">
        <v>97.351771</v>
      </c>
      <c r="H31" s="13">
        <v>19.470355</v>
      </c>
      <c r="I31" s="13"/>
    </row>
    <row r="32" s="15" customFormat="1" ht="50" customHeight="1" spans="1:9">
      <c r="A32" s="13">
        <v>27</v>
      </c>
      <c r="B32" s="13" t="s">
        <v>133</v>
      </c>
      <c r="C32" s="13" t="s">
        <v>52</v>
      </c>
      <c r="D32" s="13" t="s">
        <v>140</v>
      </c>
      <c r="E32" s="13" t="s">
        <v>141</v>
      </c>
      <c r="F32" s="13" t="s">
        <v>142</v>
      </c>
      <c r="G32" s="13">
        <v>98.27451</v>
      </c>
      <c r="H32" s="13">
        <v>9.82745100000001</v>
      </c>
      <c r="I32" s="13"/>
    </row>
    <row r="33" s="15" customFormat="1" ht="75" customHeight="1" spans="1:9">
      <c r="A33" s="13">
        <v>28</v>
      </c>
      <c r="B33" s="13" t="s">
        <v>133</v>
      </c>
      <c r="C33" s="13" t="s">
        <v>52</v>
      </c>
      <c r="D33" s="13" t="s">
        <v>143</v>
      </c>
      <c r="E33" s="13" t="s">
        <v>144</v>
      </c>
      <c r="F33" s="13" t="s">
        <v>145</v>
      </c>
      <c r="G33" s="13">
        <v>84.294292</v>
      </c>
      <c r="H33" s="13">
        <v>16.858859</v>
      </c>
      <c r="I33" s="13"/>
    </row>
    <row r="34" s="15" customFormat="1" ht="50" customHeight="1" spans="1:9">
      <c r="A34" s="13">
        <v>29</v>
      </c>
      <c r="B34" s="13" t="s">
        <v>133</v>
      </c>
      <c r="C34" s="13" t="s">
        <v>52</v>
      </c>
      <c r="D34" s="13" t="s">
        <v>146</v>
      </c>
      <c r="E34" s="13" t="s">
        <v>119</v>
      </c>
      <c r="F34" s="13" t="s">
        <v>147</v>
      </c>
      <c r="G34" s="13">
        <v>75.2643</v>
      </c>
      <c r="H34" s="13">
        <v>7.52643</v>
      </c>
      <c r="I34" s="13"/>
    </row>
    <row r="35" s="15" customFormat="1" ht="50" customHeight="1" spans="1:9">
      <c r="A35" s="13">
        <v>30</v>
      </c>
      <c r="B35" s="13" t="s">
        <v>133</v>
      </c>
      <c r="C35" s="13" t="s">
        <v>52</v>
      </c>
      <c r="D35" s="13" t="s">
        <v>148</v>
      </c>
      <c r="E35" s="13" t="s">
        <v>149</v>
      </c>
      <c r="F35" s="13" t="s">
        <v>150</v>
      </c>
      <c r="G35" s="13">
        <v>73.5462</v>
      </c>
      <c r="H35" s="13">
        <v>14.70924</v>
      </c>
      <c r="I35" s="13"/>
    </row>
    <row r="36" s="15" customFormat="1" ht="50" customHeight="1" spans="1:9">
      <c r="A36" s="13">
        <v>31</v>
      </c>
      <c r="B36" s="13" t="s">
        <v>133</v>
      </c>
      <c r="C36" s="13" t="s">
        <v>52</v>
      </c>
      <c r="D36" s="13" t="s">
        <v>151</v>
      </c>
      <c r="E36" s="13" t="s">
        <v>152</v>
      </c>
      <c r="F36" s="13" t="s">
        <v>153</v>
      </c>
      <c r="G36" s="13">
        <v>82.4908</v>
      </c>
      <c r="H36" s="13">
        <v>16.49816</v>
      </c>
      <c r="I36" s="13"/>
    </row>
    <row r="37" s="15" customFormat="1" ht="50" customHeight="1" spans="1:9">
      <c r="A37" s="13">
        <v>32</v>
      </c>
      <c r="B37" s="13" t="s">
        <v>133</v>
      </c>
      <c r="C37" s="13" t="s">
        <v>52</v>
      </c>
      <c r="D37" s="13" t="s">
        <v>154</v>
      </c>
      <c r="E37" s="13" t="s">
        <v>141</v>
      </c>
      <c r="F37" s="13" t="s">
        <v>155</v>
      </c>
      <c r="G37" s="13">
        <v>58.9116</v>
      </c>
      <c r="H37" s="13">
        <v>5.89116</v>
      </c>
      <c r="I37" s="13"/>
    </row>
    <row r="38" s="15" customFormat="1" ht="50" customHeight="1" spans="1:9">
      <c r="A38" s="13">
        <v>33</v>
      </c>
      <c r="B38" s="13" t="s">
        <v>133</v>
      </c>
      <c r="C38" s="13" t="s">
        <v>52</v>
      </c>
      <c r="D38" s="13" t="s">
        <v>156</v>
      </c>
      <c r="E38" s="13" t="s">
        <v>157</v>
      </c>
      <c r="F38" s="13" t="s">
        <v>158</v>
      </c>
      <c r="G38" s="13">
        <v>59</v>
      </c>
      <c r="H38" s="13">
        <v>5.9</v>
      </c>
      <c r="I38" s="13"/>
    </row>
    <row r="39" s="15" customFormat="1" ht="50" customHeight="1" spans="1:9">
      <c r="A39" s="13">
        <v>34</v>
      </c>
      <c r="B39" s="13" t="s">
        <v>133</v>
      </c>
      <c r="C39" s="13" t="s">
        <v>52</v>
      </c>
      <c r="D39" s="13" t="s">
        <v>159</v>
      </c>
      <c r="E39" s="13" t="s">
        <v>160</v>
      </c>
      <c r="F39" s="13" t="s">
        <v>161</v>
      </c>
      <c r="G39" s="13">
        <v>50.6795</v>
      </c>
      <c r="H39" s="13">
        <v>5.06795</v>
      </c>
      <c r="I39" s="13"/>
    </row>
    <row r="40" s="15" customFormat="1" ht="50" customHeight="1" spans="1:9">
      <c r="A40" s="13">
        <v>35</v>
      </c>
      <c r="B40" s="13" t="s">
        <v>133</v>
      </c>
      <c r="C40" s="13" t="s">
        <v>52</v>
      </c>
      <c r="D40" s="13" t="s">
        <v>162</v>
      </c>
      <c r="E40" s="13" t="s">
        <v>163</v>
      </c>
      <c r="F40" s="13" t="s">
        <v>164</v>
      </c>
      <c r="G40" s="13">
        <v>47.9609</v>
      </c>
      <c r="H40" s="13">
        <v>9.59218</v>
      </c>
      <c r="I40" s="13"/>
    </row>
    <row r="41" s="15" customFormat="1" ht="69" customHeight="1" spans="1:9">
      <c r="A41" s="13">
        <v>36</v>
      </c>
      <c r="B41" s="13" t="s">
        <v>133</v>
      </c>
      <c r="C41" s="13" t="s">
        <v>52</v>
      </c>
      <c r="D41" s="13" t="s">
        <v>165</v>
      </c>
      <c r="E41" s="13" t="s">
        <v>119</v>
      </c>
      <c r="F41" s="13" t="s">
        <v>166</v>
      </c>
      <c r="G41" s="13">
        <v>33.77</v>
      </c>
      <c r="H41" s="13">
        <v>6.754</v>
      </c>
      <c r="I41" s="13"/>
    </row>
    <row r="42" s="15" customFormat="1" ht="50" customHeight="1" spans="1:9">
      <c r="A42" s="13">
        <v>37</v>
      </c>
      <c r="B42" s="13" t="s">
        <v>133</v>
      </c>
      <c r="C42" s="13" t="s">
        <v>52</v>
      </c>
      <c r="D42" s="13" t="s">
        <v>167</v>
      </c>
      <c r="E42" s="13" t="s">
        <v>138</v>
      </c>
      <c r="F42" s="13" t="s">
        <v>168</v>
      </c>
      <c r="G42" s="13">
        <v>25</v>
      </c>
      <c r="H42" s="13">
        <v>2.5</v>
      </c>
      <c r="I42" s="13"/>
    </row>
    <row r="43" s="15" customFormat="1" ht="50" customHeight="1" spans="1:9">
      <c r="A43" s="13">
        <v>38</v>
      </c>
      <c r="B43" s="13" t="s">
        <v>133</v>
      </c>
      <c r="C43" s="13" t="s">
        <v>52</v>
      </c>
      <c r="D43" s="13" t="s">
        <v>169</v>
      </c>
      <c r="E43" s="13" t="s">
        <v>138</v>
      </c>
      <c r="F43" s="13" t="s">
        <v>170</v>
      </c>
      <c r="G43" s="13">
        <v>19.57</v>
      </c>
      <c r="H43" s="13">
        <v>1.957</v>
      </c>
      <c r="I43" s="13"/>
    </row>
    <row r="44" s="15" customFormat="1" ht="50" customHeight="1" spans="1:9">
      <c r="A44" s="13">
        <v>39</v>
      </c>
      <c r="B44" s="13" t="s">
        <v>133</v>
      </c>
      <c r="C44" s="13" t="s">
        <v>52</v>
      </c>
      <c r="D44" s="13" t="s">
        <v>171</v>
      </c>
      <c r="E44" s="13" t="s">
        <v>172</v>
      </c>
      <c r="F44" s="13" t="s">
        <v>173</v>
      </c>
      <c r="G44" s="13">
        <v>19</v>
      </c>
      <c r="H44" s="13">
        <v>1.9</v>
      </c>
      <c r="I44" s="13"/>
    </row>
    <row r="45" s="15" customFormat="1" ht="60" customHeight="1" spans="1:9">
      <c r="A45" s="13">
        <v>40</v>
      </c>
      <c r="B45" s="13" t="s">
        <v>18</v>
      </c>
      <c r="C45" s="13" t="s">
        <v>52</v>
      </c>
      <c r="D45" s="13" t="s">
        <v>174</v>
      </c>
      <c r="E45" s="13" t="s">
        <v>175</v>
      </c>
      <c r="F45" s="13" t="s">
        <v>176</v>
      </c>
      <c r="G45" s="13">
        <v>158</v>
      </c>
      <c r="H45" s="13">
        <v>94.74684</v>
      </c>
      <c r="I45" s="13"/>
    </row>
  </sheetData>
  <autoFilter ref="A5:M45">
    <extLst/>
  </autoFilter>
  <mergeCells count="11">
    <mergeCell ref="A1:B1"/>
    <mergeCell ref="A2:I2"/>
    <mergeCell ref="A3:A4"/>
    <mergeCell ref="B3:B4"/>
    <mergeCell ref="C3:C4"/>
    <mergeCell ref="D3:D4"/>
    <mergeCell ref="E3:E4"/>
    <mergeCell ref="F3:F4"/>
    <mergeCell ref="G3:G4"/>
    <mergeCell ref="H3:H4"/>
    <mergeCell ref="I3:I4"/>
  </mergeCells>
  <conditionalFormatting sqref="D19">
    <cfRule type="duplicateValues" dxfId="0" priority="8"/>
  </conditionalFormatting>
  <conditionalFormatting sqref="D23">
    <cfRule type="duplicateValues" dxfId="0" priority="7"/>
  </conditionalFormatting>
  <conditionalFormatting sqref="D40">
    <cfRule type="duplicateValues" dxfId="0" priority="5"/>
    <cfRule type="duplicateValues" dxfId="0" priority="6"/>
  </conditionalFormatting>
  <conditionalFormatting sqref="D41">
    <cfRule type="duplicateValues" dxfId="0" priority="3"/>
    <cfRule type="duplicateValues" dxfId="0" priority="4"/>
  </conditionalFormatting>
  <conditionalFormatting sqref="D42:D44">
    <cfRule type="duplicateValues" dxfId="0" priority="1"/>
    <cfRule type="duplicateValues" dxfId="0" priority="2"/>
  </conditionalFormatting>
  <pageMargins left="0.354166666666667" right="0.196527777777778" top="0.354166666666667" bottom="0.354166666666667" header="0.156944444444444" footer="0.156944444444444"/>
  <pageSetup paperSize="9" scale="50"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5"/>
  <sheetViews>
    <sheetView workbookViewId="0">
      <selection activeCell="E20" sqref="E20"/>
    </sheetView>
  </sheetViews>
  <sheetFormatPr defaultColWidth="9" defaultRowHeight="12" outlineLevelRow="4" outlineLevelCol="6"/>
  <cols>
    <col min="1" max="2" width="13.625" style="30" customWidth="1"/>
    <col min="3" max="4" width="18.625" style="30" customWidth="1"/>
    <col min="5" max="5" width="27.25" style="30" customWidth="1"/>
    <col min="6" max="6" width="17.5" style="30" customWidth="1"/>
    <col min="7" max="7" width="10.625" style="30" customWidth="1"/>
    <col min="8" max="16384" width="9" style="30"/>
  </cols>
  <sheetData>
    <row r="1" ht="22.5" customHeight="1" spans="1:2">
      <c r="A1" s="5" t="s">
        <v>177</v>
      </c>
      <c r="B1" s="31"/>
    </row>
    <row r="2" ht="36" customHeight="1" spans="1:7">
      <c r="A2" s="32" t="s">
        <v>178</v>
      </c>
      <c r="B2" s="33"/>
      <c r="C2" s="33"/>
      <c r="D2" s="33"/>
      <c r="E2" s="33"/>
      <c r="F2" s="33"/>
      <c r="G2" s="33"/>
    </row>
    <row r="3" ht="87" customHeight="1" spans="1:7">
      <c r="A3" s="34" t="s">
        <v>179</v>
      </c>
      <c r="B3" s="34" t="s">
        <v>180</v>
      </c>
      <c r="C3" s="35" t="s">
        <v>44</v>
      </c>
      <c r="D3" s="34" t="s">
        <v>181</v>
      </c>
      <c r="E3" s="35" t="s">
        <v>182</v>
      </c>
      <c r="F3" s="9" t="s">
        <v>183</v>
      </c>
      <c r="G3" s="36" t="s">
        <v>10</v>
      </c>
    </row>
    <row r="4" s="29" customFormat="1" ht="60.75" customHeight="1" spans="1:7">
      <c r="A4" s="13" t="s">
        <v>184</v>
      </c>
      <c r="B4" s="13" t="s">
        <v>15</v>
      </c>
      <c r="C4" s="10" t="s">
        <v>185</v>
      </c>
      <c r="D4" s="13" t="s">
        <v>186</v>
      </c>
      <c r="E4" s="10" t="s">
        <v>187</v>
      </c>
      <c r="F4" s="13">
        <f>268+0.771961</f>
        <v>268.771961</v>
      </c>
      <c r="G4" s="37"/>
    </row>
    <row r="5" ht="60.75" customHeight="1" spans="1:7">
      <c r="A5" s="38" t="s">
        <v>31</v>
      </c>
      <c r="B5" s="39"/>
      <c r="C5" s="39"/>
      <c r="D5" s="39"/>
      <c r="E5" s="40"/>
      <c r="F5" s="13">
        <f>SUM(F4:F4)</f>
        <v>268.771961</v>
      </c>
      <c r="G5" s="13"/>
    </row>
  </sheetData>
  <mergeCells count="3">
    <mergeCell ref="A1:B1"/>
    <mergeCell ref="A2:G2"/>
    <mergeCell ref="A5:E5"/>
  </mergeCells>
  <pageMargins left="0.668055555555556" right="0.629166666666667" top="0.590277777777778" bottom="0.471527777777778" header="0.5" footer="0.5"/>
  <pageSetup paperSize="9" scale="9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K9"/>
  <sheetViews>
    <sheetView workbookViewId="0">
      <pane ySplit="5" topLeftCell="A6" activePane="bottomLeft" state="frozen"/>
      <selection/>
      <selection pane="bottomLeft" activeCell="D54" sqref="D54"/>
    </sheetView>
  </sheetViews>
  <sheetFormatPr defaultColWidth="9" defaultRowHeight="15.75"/>
  <cols>
    <col min="1" max="1" width="5.75" style="15" customWidth="1"/>
    <col min="2" max="2" width="9.5" style="15" customWidth="1"/>
    <col min="3" max="3" width="10.25" style="15" customWidth="1"/>
    <col min="4" max="4" width="22.375" style="15" customWidth="1"/>
    <col min="5" max="5" width="10" style="15" customWidth="1"/>
    <col min="6" max="6" width="29" style="15" customWidth="1"/>
    <col min="7" max="7" width="12.75" style="15" customWidth="1"/>
    <col min="8" max="8" width="18.625" style="15" customWidth="1"/>
    <col min="9" max="9" width="11.25" style="15" customWidth="1"/>
    <col min="10" max="10" width="11.75" style="15" hidden="1" customWidth="1"/>
    <col min="11" max="11" width="12.25" style="15" hidden="1" customWidth="1"/>
    <col min="12" max="12" width="9" style="15" customWidth="1"/>
    <col min="13" max="13" width="13.625" style="15" customWidth="1"/>
    <col min="14" max="14" width="11.5" style="15"/>
    <col min="15" max="16384" width="9" style="15"/>
  </cols>
  <sheetData>
    <row r="1" s="15" customFormat="1" spans="1:2">
      <c r="A1" s="18" t="s">
        <v>188</v>
      </c>
      <c r="B1" s="19"/>
    </row>
    <row r="2" s="16" customFormat="1" ht="36.95" customHeight="1" spans="1:9">
      <c r="A2" s="20" t="s">
        <v>189</v>
      </c>
      <c r="B2" s="20"/>
      <c r="C2" s="20"/>
      <c r="D2" s="20"/>
      <c r="E2" s="20"/>
      <c r="F2" s="20"/>
      <c r="G2" s="20"/>
      <c r="H2" s="20"/>
      <c r="I2" s="20"/>
    </row>
    <row r="3" s="15" customFormat="1" ht="24" customHeight="1" spans="1:11">
      <c r="A3" s="21" t="s">
        <v>190</v>
      </c>
      <c r="B3" s="21" t="s">
        <v>191</v>
      </c>
      <c r="C3" s="21" t="s">
        <v>192</v>
      </c>
      <c r="D3" s="21" t="s">
        <v>193</v>
      </c>
      <c r="E3" s="21" t="s">
        <v>194</v>
      </c>
      <c r="F3" s="21" t="s">
        <v>195</v>
      </c>
      <c r="G3" s="21" t="s">
        <v>196</v>
      </c>
      <c r="H3" s="10" t="s">
        <v>197</v>
      </c>
      <c r="I3" s="24" t="s">
        <v>198</v>
      </c>
      <c r="J3" s="25" t="s">
        <v>199</v>
      </c>
      <c r="K3" s="25" t="s">
        <v>200</v>
      </c>
    </row>
    <row r="4" s="15" customFormat="1" ht="25" customHeight="1" spans="1:9">
      <c r="A4" s="22"/>
      <c r="B4" s="22"/>
      <c r="C4" s="22"/>
      <c r="D4" s="22"/>
      <c r="E4" s="22"/>
      <c r="F4" s="22"/>
      <c r="G4" s="22"/>
      <c r="H4" s="10"/>
      <c r="I4" s="26"/>
    </row>
    <row r="5" s="15" customFormat="1" ht="39.95" customHeight="1" spans="1:11">
      <c r="A5" s="13"/>
      <c r="B5" s="13"/>
      <c r="C5" s="13"/>
      <c r="D5" s="10" t="s">
        <v>201</v>
      </c>
      <c r="E5" s="13"/>
      <c r="F5" s="13"/>
      <c r="G5" s="14"/>
      <c r="H5" s="14">
        <f>SUM(H6:H9)</f>
        <v>36.688784</v>
      </c>
      <c r="I5" s="13"/>
      <c r="K5" s="27"/>
    </row>
    <row r="6" s="17" customFormat="1" ht="120" customHeight="1" spans="1:9">
      <c r="A6" s="13">
        <v>1</v>
      </c>
      <c r="B6" s="10" t="s">
        <v>202</v>
      </c>
      <c r="C6" s="10" t="s">
        <v>203</v>
      </c>
      <c r="D6" s="10" t="s">
        <v>204</v>
      </c>
      <c r="E6" s="10" t="s">
        <v>205</v>
      </c>
      <c r="F6" s="10" t="s">
        <v>206</v>
      </c>
      <c r="G6" s="13">
        <v>46.4154</v>
      </c>
      <c r="H6" s="23">
        <v>13.92186</v>
      </c>
      <c r="I6" s="28" t="s">
        <v>207</v>
      </c>
    </row>
    <row r="7" s="16" customFormat="1" ht="96" customHeight="1" spans="1:9">
      <c r="A7" s="13">
        <v>2</v>
      </c>
      <c r="B7" s="10" t="s">
        <v>208</v>
      </c>
      <c r="C7" s="10" t="s">
        <v>203</v>
      </c>
      <c r="D7" s="10" t="s">
        <v>209</v>
      </c>
      <c r="E7" s="10" t="s">
        <v>210</v>
      </c>
      <c r="F7" s="10" t="s">
        <v>211</v>
      </c>
      <c r="G7" s="13">
        <v>19.937046</v>
      </c>
      <c r="H7" s="13">
        <v>5.981114</v>
      </c>
      <c r="I7" s="28" t="s">
        <v>207</v>
      </c>
    </row>
    <row r="8" s="16" customFormat="1" ht="50" customHeight="1" spans="1:9">
      <c r="A8" s="13">
        <v>3</v>
      </c>
      <c r="B8" s="10" t="s">
        <v>212</v>
      </c>
      <c r="C8" s="10" t="s">
        <v>203</v>
      </c>
      <c r="D8" s="10" t="s">
        <v>213</v>
      </c>
      <c r="E8" s="10" t="s">
        <v>214</v>
      </c>
      <c r="F8" s="10" t="s">
        <v>215</v>
      </c>
      <c r="G8" s="13">
        <v>30.8829</v>
      </c>
      <c r="H8" s="13">
        <v>9.26487</v>
      </c>
      <c r="I8" s="10" t="s">
        <v>207</v>
      </c>
    </row>
    <row r="9" s="16" customFormat="1" ht="59" customHeight="1" spans="1:9">
      <c r="A9" s="13">
        <v>4</v>
      </c>
      <c r="B9" s="10" t="s">
        <v>212</v>
      </c>
      <c r="C9" s="10" t="s">
        <v>203</v>
      </c>
      <c r="D9" s="10" t="s">
        <v>216</v>
      </c>
      <c r="E9" s="10" t="s">
        <v>217</v>
      </c>
      <c r="F9" s="10" t="s">
        <v>218</v>
      </c>
      <c r="G9" s="13">
        <v>25.0698</v>
      </c>
      <c r="H9" s="13">
        <v>7.52094</v>
      </c>
      <c r="I9" s="10" t="s">
        <v>207</v>
      </c>
    </row>
  </sheetData>
  <autoFilter ref="A5:M9">
    <extLst/>
  </autoFilter>
  <mergeCells count="11">
    <mergeCell ref="A1:B1"/>
    <mergeCell ref="A2:I2"/>
    <mergeCell ref="A3:A4"/>
    <mergeCell ref="B3:B4"/>
    <mergeCell ref="C3:C4"/>
    <mergeCell ref="D3:D4"/>
    <mergeCell ref="E3:E4"/>
    <mergeCell ref="F3:F4"/>
    <mergeCell ref="G3:G4"/>
    <mergeCell ref="H3:H4"/>
    <mergeCell ref="I3:I4"/>
  </mergeCells>
  <conditionalFormatting sqref="D7">
    <cfRule type="duplicateValues" dxfId="0" priority="39"/>
  </conditionalFormatting>
  <conditionalFormatting sqref="D9">
    <cfRule type="duplicateValues" dxfId="0" priority="26"/>
    <cfRule type="duplicateValues" dxfId="0" priority="27"/>
  </conditionalFormatting>
  <pageMargins left="0.432638888888889" right="0.314583333333333" top="0.432638888888889" bottom="0.354166666666667" header="0.275" footer="0.0784722222222222"/>
  <pageSetup paperSize="9" scale="45"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H6"/>
  <sheetViews>
    <sheetView workbookViewId="0">
      <selection activeCell="C21" sqref="C21"/>
    </sheetView>
  </sheetViews>
  <sheetFormatPr defaultColWidth="9" defaultRowHeight="14.25" outlineLevelRow="5" outlineLevelCol="7"/>
  <cols>
    <col min="1" max="1" width="13.625" style="1" customWidth="1"/>
    <col min="2" max="2" width="16.625" style="1" customWidth="1"/>
    <col min="3" max="3" width="20.625" style="1" customWidth="1"/>
    <col min="4" max="4" width="18.625" style="1" customWidth="1"/>
    <col min="5" max="5" width="28.125" style="1" customWidth="1"/>
    <col min="6" max="6" width="18.625" style="1" customWidth="1"/>
    <col min="7" max="7" width="10.625" style="1" customWidth="1"/>
    <col min="8" max="8" width="9" style="1" customWidth="1"/>
    <col min="9" max="9" width="10.375" style="1"/>
    <col min="10" max="16373" width="9" style="1"/>
  </cols>
  <sheetData>
    <row r="1" s="1" customFormat="1" ht="22" customHeight="1" spans="1:7">
      <c r="A1" s="5" t="s">
        <v>219</v>
      </c>
      <c r="B1" s="5"/>
      <c r="C1" s="6"/>
      <c r="D1" s="6"/>
      <c r="E1" s="6"/>
      <c r="F1" s="6"/>
      <c r="G1" s="6"/>
    </row>
    <row r="2" s="1" customFormat="1" ht="33.95" customHeight="1" spans="1:7">
      <c r="A2" s="7" t="s">
        <v>220</v>
      </c>
      <c r="B2" s="7"/>
      <c r="C2" s="7"/>
      <c r="D2" s="7"/>
      <c r="E2" s="7"/>
      <c r="F2" s="7"/>
      <c r="G2" s="7"/>
    </row>
    <row r="3" s="2" customFormat="1" ht="38.25" customHeight="1" spans="1:7">
      <c r="A3" s="8" t="s">
        <v>221</v>
      </c>
      <c r="B3" s="8"/>
      <c r="C3" s="8" t="s">
        <v>193</v>
      </c>
      <c r="D3" s="9" t="s">
        <v>222</v>
      </c>
      <c r="E3" s="8" t="s">
        <v>223</v>
      </c>
      <c r="F3" s="8" t="s">
        <v>183</v>
      </c>
      <c r="G3" s="10" t="s">
        <v>198</v>
      </c>
    </row>
    <row r="4" s="2" customFormat="1" ht="62" customHeight="1" spans="1:7">
      <c r="A4" s="8" t="s">
        <v>224</v>
      </c>
      <c r="B4" s="8" t="s">
        <v>225</v>
      </c>
      <c r="C4" s="8"/>
      <c r="D4" s="11"/>
      <c r="E4" s="8"/>
      <c r="F4" s="8"/>
      <c r="G4" s="10"/>
    </row>
    <row r="5" s="3" customFormat="1" ht="80" customHeight="1" spans="1:8">
      <c r="A5" s="12" t="s">
        <v>184</v>
      </c>
      <c r="B5" s="10" t="s">
        <v>226</v>
      </c>
      <c r="C5" s="13" t="s">
        <v>227</v>
      </c>
      <c r="D5" s="13" t="s">
        <v>228</v>
      </c>
      <c r="E5" s="13" t="s">
        <v>229</v>
      </c>
      <c r="F5" s="14">
        <v>455.0248</v>
      </c>
      <c r="G5" s="13"/>
      <c r="H5" s="4"/>
    </row>
    <row r="6" s="4" customFormat="1" ht="62.25" customHeight="1" spans="1:7">
      <c r="A6" s="13" t="s">
        <v>31</v>
      </c>
      <c r="B6" s="13"/>
      <c r="C6" s="13"/>
      <c r="D6" s="13"/>
      <c r="E6" s="13"/>
      <c r="F6" s="14">
        <f>SUM(F5:F5)</f>
        <v>455.0248</v>
      </c>
      <c r="G6" s="13"/>
    </row>
  </sheetData>
  <mergeCells count="9">
    <mergeCell ref="A1:B1"/>
    <mergeCell ref="A2:G2"/>
    <mergeCell ref="A3:B3"/>
    <mergeCell ref="A6:E6"/>
    <mergeCell ref="C3:C4"/>
    <mergeCell ref="D3:D4"/>
    <mergeCell ref="E3:E4"/>
    <mergeCell ref="F3:F4"/>
    <mergeCell ref="G3:G4"/>
  </mergeCells>
  <pageMargins left="0.432638888888889" right="0.471527777777778"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汇总 (2)</vt:lpstr>
      <vt:lpstr>汇总</vt:lpstr>
      <vt:lpstr>产业发展项目</vt:lpstr>
      <vt:lpstr>小额信贷贴息</vt:lpstr>
      <vt:lpstr>乡村建设行动</vt:lpstr>
      <vt:lpstr>就业项目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捞月亮的人</cp:lastModifiedBy>
  <dcterms:created xsi:type="dcterms:W3CDTF">2020-02-19T08:37:00Z</dcterms:created>
  <dcterms:modified xsi:type="dcterms:W3CDTF">2024-07-24T08:14:04Z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false</vt:bool>
  </property>
  <property fmtid="{D5CDD505-2E9C-101B-9397-08002B2CF9AE}" pid="4" name="ICV">
    <vt:lpwstr>B0B2EFBDF3C54CC7A2E8856AA9A7846D</vt:lpwstr>
  </property>
</Properties>
</file>