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7"/>
  </bookViews>
  <sheets>
    <sheet name="封面" sheetId="1" r:id="rId1"/>
    <sheet name="一般公共预算收入表" sheetId="2" r:id="rId2"/>
    <sheet name="一般公共预算支出表" sheetId="3" r:id="rId3"/>
    <sheet name="本级一般公共预算支出表4" sheetId="4" r:id="rId4"/>
    <sheet name="本级一般公共预算基本支出表" sheetId="5" r:id="rId5"/>
    <sheet name="一般公共预算税收返还和转移支付" sheetId="6" r:id="rId6"/>
    <sheet name="基金收入表" sheetId="7" r:id="rId7"/>
    <sheet name="基金支出表" sheetId="8" r:id="rId8"/>
    <sheet name="政府性基金转移支付表" sheetId="9" r:id="rId9"/>
    <sheet name="社会保险基金支出表" sheetId="10" r:id="rId10"/>
    <sheet name="社会保险基金收入表" sheetId="11" r:id="rId11"/>
    <sheet name="国有资本经营预算收入表" sheetId="12" r:id="rId12"/>
    <sheet name="国有资本经营支出情况表" sheetId="13" r:id="rId13"/>
  </sheets>
  <definedNames>
    <definedName name="_xlnm.Print_Area" localSheetId="4">#N/A</definedName>
    <definedName name="_xlnm.Print_Area" localSheetId="3">#N/A</definedName>
    <definedName name="_xlnm.Print_Area" localSheetId="2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<sst xmlns="http://schemas.openxmlformats.org/spreadsheetml/2006/main" count="2368" uniqueCount="833">
  <si>
    <t xml:space="preserve">    其他国土资源事务支出</t>
  </si>
  <si>
    <t xml:space="preserve">  水利</t>
  </si>
  <si>
    <t xml:space="preserve">  税收事务</t>
  </si>
  <si>
    <t>08</t>
  </si>
  <si>
    <t>04</t>
  </si>
  <si>
    <t xml:space="preserve">    行政运行（人大事务）</t>
  </si>
  <si>
    <t xml:space="preserve">    行政运行（教育管理事务）</t>
  </si>
  <si>
    <t xml:space="preserve">    其他民族事务支出</t>
  </si>
  <si>
    <t xml:space="preserve">    老龄事务</t>
  </si>
  <si>
    <t xml:space="preserve">    行政运行（检察）</t>
  </si>
  <si>
    <t xml:space="preserve">    其他统计信息事务支出</t>
  </si>
  <si>
    <t xml:space="preserve">  粮油储备</t>
  </si>
  <si>
    <t xml:space="preserve">    代征手续费</t>
  </si>
  <si>
    <t xml:space="preserve">    中等职业学校教学设施（教育费附加安排的支出）</t>
  </si>
  <si>
    <t xml:space="preserve">  保障性安居工程支出</t>
  </si>
  <si>
    <t xml:space="preserve">  党委办公厅（室）及相关机构事务</t>
  </si>
  <si>
    <t>其他支出</t>
  </si>
  <si>
    <t>231</t>
  </si>
  <si>
    <t xml:space="preserve">    农村五保供养支出</t>
  </si>
  <si>
    <t>对个人和家庭的补助</t>
  </si>
  <si>
    <t xml:space="preserve">  旅游业管理与服务支出</t>
  </si>
  <si>
    <t xml:space="preserve">    其他公共卫生支出</t>
  </si>
  <si>
    <t xml:space="preserve">    财政对工伤保险基金的补助</t>
  </si>
  <si>
    <t xml:space="preserve">  公路水路运输</t>
  </si>
  <si>
    <t xml:space="preserve">    其他残疾人事业支出</t>
  </si>
  <si>
    <t xml:space="preserve">    公路路政管理</t>
  </si>
  <si>
    <t xml:space="preserve">    水土保持（水利）</t>
  </si>
  <si>
    <t xml:space="preserve">    一般行政管理事务（工商行政管理事务）</t>
  </si>
  <si>
    <t xml:space="preserve">  发展与改革事务</t>
  </si>
  <si>
    <t xml:space="preserve">    其他农林水支出</t>
  </si>
  <si>
    <t xml:space="preserve">    支付破产或改制企业职工安置费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</si>
  <si>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</si>
  <si>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</si>
  <si>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</si>
  <si>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</si>
  <si>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>单位：元</t>
  </si>
  <si>
    <t xml:space="preserve">  武装警察</t>
  </si>
  <si>
    <t>17</t>
  </si>
  <si>
    <t>50</t>
  </si>
  <si>
    <t>99</t>
  </si>
  <si>
    <t xml:space="preserve">    林区公共支出（林业）</t>
  </si>
  <si>
    <t xml:space="preserve">    药品事务</t>
  </si>
  <si>
    <t xml:space="preserve">    其他普通教育支出</t>
  </si>
  <si>
    <t xml:space="preserve">  国防动员</t>
  </si>
  <si>
    <t>13</t>
  </si>
  <si>
    <t>预算04表</t>
  </si>
  <si>
    <t xml:space="preserve">    行政运行（环境保护管理事务）</t>
  </si>
  <si>
    <t xml:space="preserve">    土地开发支出（国有土地使用权出让收入安排的支出）</t>
  </si>
  <si>
    <t xml:space="preserve">    一般行政管理事务（组织事务）</t>
  </si>
  <si>
    <t>基本建设支出</t>
  </si>
  <si>
    <t xml:space="preserve">    农村中小学校舍建设（教育费附加安排的支出）</t>
  </si>
  <si>
    <t xml:space="preserve">  组织事务</t>
  </si>
  <si>
    <t xml:space="preserve">  档案事务</t>
  </si>
  <si>
    <t>基本支出</t>
  </si>
  <si>
    <t xml:space="preserve">  城市公用事业附加及对应专项债务收入安排的支出</t>
  </si>
  <si>
    <t>一般公共预算支出表</t>
  </si>
  <si>
    <t xml:space="preserve">    其他医疗卫生与计划生育支出</t>
  </si>
  <si>
    <t xml:space="preserve">    其他公立医院支出</t>
  </si>
  <si>
    <t xml:space="preserve">    拥军优属</t>
  </si>
  <si>
    <t xml:space="preserve">    应用技术研究与开发</t>
  </si>
  <si>
    <t>222</t>
  </si>
  <si>
    <t xml:space="preserve">    其他城乡社区住宅支出</t>
  </si>
  <si>
    <t xml:space="preserve">    行政运行（旅游业管理与服务支出）</t>
  </si>
  <si>
    <t xml:space="preserve">    一般行政管理事务（文化）</t>
  </si>
  <si>
    <t xml:space="preserve">    行政运行（统战事务）</t>
  </si>
  <si>
    <t xml:space="preserve">    人大会议</t>
  </si>
  <si>
    <t xml:space="preserve">    其他制造业支出</t>
  </si>
  <si>
    <t xml:space="preserve">    森林资源管理</t>
  </si>
  <si>
    <t xml:space="preserve">    事业单位医疗</t>
  </si>
  <si>
    <t xml:space="preserve">    大气</t>
  </si>
  <si>
    <t xml:space="preserve">    农田水利</t>
  </si>
  <si>
    <t xml:space="preserve">    行政运行（民主党派及工商联事务）</t>
  </si>
  <si>
    <t xml:space="preserve">    地质灾害防治</t>
  </si>
  <si>
    <t xml:space="preserve">    其他教育管理事务支出</t>
  </si>
  <si>
    <t>国防支出</t>
  </si>
  <si>
    <t xml:space="preserve">    一般行政管理事务（纪检监察事务）</t>
  </si>
  <si>
    <t xml:space="preserve">  统计信息事务</t>
  </si>
  <si>
    <t xml:space="preserve">    行政运行（商业流通事务）</t>
  </si>
  <si>
    <t>资源勘探信息等支出</t>
  </si>
  <si>
    <t xml:space="preserve">    其他水利支出</t>
  </si>
  <si>
    <t>22</t>
  </si>
  <si>
    <t>农林水支出</t>
  </si>
  <si>
    <t xml:space="preserve">    学前教育</t>
  </si>
  <si>
    <t>26</t>
  </si>
  <si>
    <t xml:space="preserve">    行政运行（政府办公厅（室）及相关机构事务）</t>
  </si>
  <si>
    <t>医疗卫生与计划生育支出</t>
  </si>
  <si>
    <t xml:space="preserve">    民兵</t>
  </si>
  <si>
    <t xml:space="preserve">  人力资源事务</t>
  </si>
  <si>
    <t xml:space="preserve">  住房改革支出</t>
  </si>
  <si>
    <t xml:space="preserve">  地方政府一般债务还本支出</t>
  </si>
  <si>
    <t xml:space="preserve">    计划生育服务</t>
  </si>
  <si>
    <t xml:space="preserve">    一般行政管理事务（红十字事业）</t>
  </si>
  <si>
    <t>一般公共服务支出</t>
  </si>
  <si>
    <t xml:space="preserve">    农村基础设施建设支出</t>
  </si>
  <si>
    <t xml:space="preserve">    行政单位医疗</t>
  </si>
  <si>
    <t xml:space="preserve">  医疗卫生与计划生育管理事务</t>
  </si>
  <si>
    <t>213</t>
  </si>
  <si>
    <t xml:space="preserve">    小城镇基础设施建设</t>
  </si>
  <si>
    <t xml:space="preserve">  污染防治</t>
  </si>
  <si>
    <t xml:space="preserve">  残疾人事业</t>
  </si>
  <si>
    <t xml:space="preserve">    财政对失业保险基金的补助</t>
  </si>
  <si>
    <t>其他资本性支出</t>
  </si>
  <si>
    <t xml:space="preserve">    重大公共卫生专项</t>
  </si>
  <si>
    <t xml:space="preserve">  统战事务</t>
  </si>
  <si>
    <t xml:space="preserve">    其他环境监测与监察支出</t>
  </si>
  <si>
    <t xml:space="preserve">  公共卫生</t>
  </si>
  <si>
    <t xml:space="preserve">  特困人员供养</t>
  </si>
  <si>
    <t xml:space="preserve">    农产品质量安全</t>
  </si>
  <si>
    <t xml:space="preserve">    行政运行（体育）</t>
  </si>
  <si>
    <t xml:space="preserve">    一般行政管理事务（水利）</t>
  </si>
  <si>
    <t xml:space="preserve">    新型农村合作医疗</t>
  </si>
  <si>
    <t xml:space="preserve">  技术研究与开发</t>
  </si>
  <si>
    <t xml:space="preserve">    一般行政管理事务（港澳台侨事务）</t>
  </si>
  <si>
    <t xml:space="preserve">    其他社会福利支出</t>
  </si>
  <si>
    <t xml:space="preserve">    高中教育</t>
  </si>
  <si>
    <t xml:space="preserve">    航务管理</t>
  </si>
  <si>
    <t>31</t>
  </si>
  <si>
    <t>商业服务业等支出</t>
  </si>
  <si>
    <t xml:space="preserve">    一般行政管理事务（残疾人事业）</t>
  </si>
  <si>
    <t>合计</t>
  </si>
  <si>
    <t xml:space="preserve">    水利工程建设（水利）</t>
  </si>
  <si>
    <t xml:space="preserve">    专项统计业务</t>
  </si>
  <si>
    <t>208</t>
  </si>
  <si>
    <t xml:space="preserve">  教育管理事务</t>
  </si>
  <si>
    <t>204</t>
  </si>
  <si>
    <t xml:space="preserve">    乡镇卫生院</t>
  </si>
  <si>
    <t xml:space="preserve">    行政运行（发展与改革事务）</t>
  </si>
  <si>
    <t xml:space="preserve">    棚户区改造</t>
  </si>
  <si>
    <t>债务利息支出</t>
  </si>
  <si>
    <t xml:space="preserve">    其他粮油事务支出</t>
  </si>
  <si>
    <t>粮油物资储备支出</t>
  </si>
  <si>
    <t xml:space="preserve">    一般行政管理事务（医疗卫生与计划生育管理事务）</t>
  </si>
  <si>
    <t xml:space="preserve">    水利行业业务管理</t>
  </si>
  <si>
    <t xml:space="preserve">    财政对基本医疗保险基金的补助</t>
  </si>
  <si>
    <t xml:space="preserve">    财政对基本养老保险基金的补助</t>
  </si>
  <si>
    <t>对企事业单位的补贴</t>
  </si>
  <si>
    <t xml:space="preserve">  污染减排</t>
  </si>
  <si>
    <t xml:space="preserve">  环境监测与监察</t>
  </si>
  <si>
    <t xml:space="preserve">    行政运行（宣传事务）</t>
  </si>
  <si>
    <t>03</t>
  </si>
  <si>
    <t xml:space="preserve">    旅游宣传</t>
  </si>
  <si>
    <t xml:space="preserve">  商业流通事务</t>
  </si>
  <si>
    <t xml:space="preserve">    林业执法与监督</t>
  </si>
  <si>
    <t xml:space="preserve">    计划生育机构</t>
  </si>
  <si>
    <t xml:space="preserve">    农村中小学教学设施（教育费附加安排的支出）</t>
  </si>
  <si>
    <t xml:space="preserve">    行政运行（民族事务）</t>
  </si>
  <si>
    <t>07</t>
  </si>
  <si>
    <t xml:space="preserve">  法院</t>
  </si>
  <si>
    <t>预算05表</t>
  </si>
  <si>
    <t xml:space="preserve">    污水处理设施建设和运营</t>
  </si>
  <si>
    <t xml:space="preserve">    拘押收教场所管理</t>
  </si>
  <si>
    <t xml:space="preserve">  纪检监察事务</t>
  </si>
  <si>
    <t xml:space="preserve">    特殊学校教育</t>
  </si>
  <si>
    <t xml:space="preserve">    其他红十字事业支出</t>
  </si>
  <si>
    <t xml:space="preserve">    行政运行（政协事务）</t>
  </si>
  <si>
    <t xml:space="preserve">    其他商业流通事务支出</t>
  </si>
  <si>
    <t xml:space="preserve">  科学技术普及</t>
  </si>
  <si>
    <t>232</t>
  </si>
  <si>
    <t xml:space="preserve">    其他资源勘探业支出</t>
  </si>
  <si>
    <t xml:space="preserve">  最低生活保障</t>
  </si>
  <si>
    <t xml:space="preserve">    归口管理的行政单位离退休</t>
  </si>
  <si>
    <t xml:space="preserve">    信访事务</t>
  </si>
  <si>
    <t xml:space="preserve">    对高校毕业生到基层任职补助</t>
  </si>
  <si>
    <t xml:space="preserve">  自然生态保护</t>
  </si>
  <si>
    <t>科学技术支出</t>
  </si>
  <si>
    <t xml:space="preserve">    行政运行（档案事务）</t>
  </si>
  <si>
    <t xml:space="preserve">    储备粮（油）库建设</t>
  </si>
  <si>
    <t xml:space="preserve">    一般行政管理事务（广播影视）</t>
  </si>
  <si>
    <t xml:space="preserve">    预算改革业务</t>
  </si>
  <si>
    <t xml:space="preserve">  普通教育</t>
  </si>
  <si>
    <t>18</t>
  </si>
  <si>
    <t xml:space="preserve">    行政运行（港澳台侨事务）</t>
  </si>
  <si>
    <t>14</t>
  </si>
  <si>
    <t xml:space="preserve">    执法监管</t>
  </si>
  <si>
    <t xml:space="preserve">    其他医疗卫生与计划生育管理事务支出</t>
  </si>
  <si>
    <t>10</t>
  </si>
  <si>
    <t>债务还本支出</t>
  </si>
  <si>
    <t xml:space="preserve">    在乡复员、退伍军人生活补助</t>
  </si>
  <si>
    <t xml:space="preserve">    土地资源利用与保护</t>
  </si>
  <si>
    <t xml:space="preserve">    水利前期工作</t>
  </si>
  <si>
    <t xml:space="preserve">    一般行政管理事务（体育）</t>
  </si>
  <si>
    <t xml:space="preserve">    涉农贷款增量奖励</t>
  </si>
  <si>
    <t xml:space="preserve">    公路和运输安全</t>
  </si>
  <si>
    <t xml:space="preserve">    行政运行（水利）</t>
  </si>
  <si>
    <t>229</t>
  </si>
  <si>
    <t xml:space="preserve">    其他就业补助支出</t>
  </si>
  <si>
    <t xml:space="preserve">    未归口管理的行政单位离退休</t>
  </si>
  <si>
    <t xml:space="preserve">    行政运行（文物）</t>
  </si>
  <si>
    <t xml:space="preserve">    统计抽样调查</t>
  </si>
  <si>
    <t>221</t>
  </si>
  <si>
    <t xml:space="preserve">  气象事务</t>
  </si>
  <si>
    <t xml:space="preserve">    农村公益事业</t>
  </si>
  <si>
    <t xml:space="preserve">  计划生育事务</t>
  </si>
  <si>
    <t xml:space="preserve">    治安管理</t>
  </si>
  <si>
    <t>21</t>
  </si>
  <si>
    <t xml:space="preserve">    教师进修</t>
  </si>
  <si>
    <t xml:space="preserve">    一般行政管理事务（党委办公厅（室）及相关机构事务）</t>
  </si>
  <si>
    <t xml:space="preserve">    行政运行（纪检监察事务）</t>
  </si>
  <si>
    <t>转移性支付</t>
  </si>
  <si>
    <t>类</t>
  </si>
  <si>
    <t xml:space="preserve">    排污费安排的支出</t>
  </si>
  <si>
    <t>29</t>
  </si>
  <si>
    <t>25</t>
  </si>
  <si>
    <t xml:space="preserve">    招商引资</t>
  </si>
  <si>
    <t xml:space="preserve">    行政运行（地震事务）</t>
  </si>
  <si>
    <t xml:space="preserve">    行政运行（文化）</t>
  </si>
  <si>
    <t>公共安全支出</t>
  </si>
  <si>
    <t xml:space="preserve">    行政运行（林业）</t>
  </si>
  <si>
    <t>城乡社区支出</t>
  </si>
  <si>
    <t xml:space="preserve">    禁毒管理</t>
  </si>
  <si>
    <t>单位代码</t>
  </si>
  <si>
    <t xml:space="preserve">    地方政府一般债券付息支出</t>
  </si>
  <si>
    <t>210</t>
  </si>
  <si>
    <t xml:space="preserve">    行政运行（人力资源和社会保障管理事务）</t>
  </si>
  <si>
    <t xml:space="preserve">    公路新建</t>
  </si>
  <si>
    <t>214</t>
  </si>
  <si>
    <t xml:space="preserve">  新增建设用地土地有偿使用费及对应专项债务收入安排的支出</t>
  </si>
  <si>
    <t>节能环保支出</t>
  </si>
  <si>
    <t xml:space="preserve">  医疗保障</t>
  </si>
  <si>
    <t xml:space="preserve">    行政运行（科学技术管理事务）</t>
  </si>
  <si>
    <t xml:space="preserve">    其他群众团体事务支出</t>
  </si>
  <si>
    <t xml:space="preserve">    机关服务（人力资源事务）</t>
  </si>
  <si>
    <t xml:space="preserve">    财政国库业务</t>
  </si>
  <si>
    <t xml:space="preserve">    国土整治</t>
  </si>
  <si>
    <t>36</t>
  </si>
  <si>
    <t xml:space="preserve">    化妆品事务</t>
  </si>
  <si>
    <t xml:space="preserve">    行政运行（公安）</t>
  </si>
  <si>
    <t>32</t>
  </si>
  <si>
    <t xml:space="preserve">    防汛</t>
  </si>
  <si>
    <t xml:space="preserve">    林业事业机构</t>
  </si>
  <si>
    <t xml:space="preserve">    其他气象事务支出</t>
  </si>
  <si>
    <t xml:space="preserve">  地震事务</t>
  </si>
  <si>
    <t xml:space="preserve">    质量技术监督行政执法及业务管理</t>
  </si>
  <si>
    <t xml:space="preserve">    信息化建设（财政事务）</t>
  </si>
  <si>
    <t xml:space="preserve">  粮油事务</t>
  </si>
  <si>
    <t xml:space="preserve">  城乡社区住宅</t>
  </si>
  <si>
    <t xml:space="preserve">  其他生活救助</t>
  </si>
  <si>
    <t xml:space="preserve">    农村最低生活保障金支出</t>
  </si>
  <si>
    <t xml:space="preserve">  民政管理事务</t>
  </si>
  <si>
    <t xml:space="preserve">  城乡社区环境卫生</t>
  </si>
  <si>
    <t xml:space="preserve">    自然灾害灾后重建补助</t>
  </si>
  <si>
    <t>207</t>
  </si>
  <si>
    <t>203</t>
  </si>
  <si>
    <t xml:space="preserve">    固体废弃物与化学品</t>
  </si>
  <si>
    <t xml:space="preserve">  公立医院</t>
  </si>
  <si>
    <t xml:space="preserve">    地方政府向国际组织借款还本支出</t>
  </si>
  <si>
    <t xml:space="preserve">  扶贫</t>
  </si>
  <si>
    <t xml:space="preserve">    事业单位离退休</t>
  </si>
  <si>
    <t xml:space="preserve">    一般行政管理事务（检察）</t>
  </si>
  <si>
    <t xml:space="preserve">    一般行政管理事务（城乡社区管理事务）</t>
  </si>
  <si>
    <t xml:space="preserve">    民间组织管理</t>
  </si>
  <si>
    <t xml:space="preserve">    电视</t>
  </si>
  <si>
    <t xml:space="preserve">  财政事务</t>
  </si>
  <si>
    <t>06</t>
  </si>
  <si>
    <t xml:space="preserve">    其他公路水路运输支出</t>
  </si>
  <si>
    <t>02</t>
  </si>
  <si>
    <t xml:space="preserve">    一般行政管理事务（统战事务）</t>
  </si>
  <si>
    <t xml:space="preserve">    气象事业机构</t>
  </si>
  <si>
    <t xml:space="preserve">  质量技术监督与检验检疫事务</t>
  </si>
  <si>
    <t>支出预算总表</t>
  </si>
  <si>
    <t xml:space="preserve">    警犬繁育及训养</t>
  </si>
  <si>
    <t xml:space="preserve">    行政运行（工商行政管理事务）</t>
  </si>
  <si>
    <t>工资福利支出</t>
  </si>
  <si>
    <t xml:space="preserve">  就业补助</t>
  </si>
  <si>
    <t xml:space="preserve">  食品和药品监督管理事务</t>
  </si>
  <si>
    <t xml:space="preserve">    其他财政事务支出</t>
  </si>
  <si>
    <t>上年结余收入</t>
  </si>
  <si>
    <t xml:space="preserve">    建设市场管理与监督</t>
  </si>
  <si>
    <t xml:space="preserve">  公安</t>
  </si>
  <si>
    <t xml:space="preserve">    行政运行（组织事务）</t>
  </si>
  <si>
    <t xml:space="preserve">  工商行政管理事务</t>
  </si>
  <si>
    <t xml:space="preserve">    退役士兵安置</t>
  </si>
  <si>
    <t xml:space="preserve">  行政事业单位离退休</t>
  </si>
  <si>
    <t>文化体育与传媒支出</t>
  </si>
  <si>
    <t xml:space="preserve">    耕地开发专项支出</t>
  </si>
  <si>
    <t xml:space="preserve">    农村环境保护</t>
  </si>
  <si>
    <t xml:space="preserve">    其他优抚支出</t>
  </si>
  <si>
    <t xml:space="preserve">    行政运行（司法）</t>
  </si>
  <si>
    <t>11</t>
  </si>
  <si>
    <t>国土海洋气象等支出</t>
  </si>
  <si>
    <t>52</t>
  </si>
  <si>
    <t xml:space="preserve">    其他国有土地使用权出让收入安排的支出</t>
  </si>
  <si>
    <t xml:space="preserve">    其他城乡社区管理事务支出</t>
  </si>
  <si>
    <t>19</t>
  </si>
  <si>
    <t>项目支出</t>
  </si>
  <si>
    <t>15</t>
  </si>
  <si>
    <t xml:space="preserve">  城乡社区规划与管理</t>
  </si>
  <si>
    <t xml:space="preserve">    社会福利事业单位</t>
  </si>
  <si>
    <t xml:space="preserve">    出入境管理</t>
  </si>
  <si>
    <t xml:space="preserve">  群众团体事务</t>
  </si>
  <si>
    <t xml:space="preserve">    其他组织事务支出</t>
  </si>
  <si>
    <t xml:space="preserve">    基本公共卫生服务</t>
  </si>
  <si>
    <t xml:space="preserve">    其他农村生活救助</t>
  </si>
  <si>
    <t xml:space="preserve">  其他医疗卫生与计划生育支出</t>
  </si>
  <si>
    <t>220</t>
  </si>
  <si>
    <t xml:space="preserve">  污水处理费及对应专项债务收入安排的支出</t>
  </si>
  <si>
    <t xml:space="preserve">  其他共产党事务支出</t>
  </si>
  <si>
    <t xml:space="preserve">    一般行政管理事务（人大事务）</t>
  </si>
  <si>
    <t xml:space="preserve">  城乡社区公共设施</t>
  </si>
  <si>
    <t xml:space="preserve">    其他民政管理事务支出</t>
  </si>
  <si>
    <t xml:space="preserve">    其他环境保护管理事务支出</t>
  </si>
  <si>
    <t xml:space="preserve">    流浪乞讨人员救助支出</t>
  </si>
  <si>
    <t xml:space="preserve">  自然灾害生活救助</t>
  </si>
  <si>
    <t xml:space="preserve">    行政运行（残疾人事业）</t>
  </si>
  <si>
    <t xml:space="preserve">    行政运行（食品和药品监督管理事务）</t>
  </si>
  <si>
    <t>28</t>
  </si>
  <si>
    <t>**</t>
  </si>
  <si>
    <t>项目名称</t>
  </si>
  <si>
    <t xml:space="preserve">  其他农林水支出</t>
  </si>
  <si>
    <t xml:space="preserve">  基层医疗卫生机构</t>
  </si>
  <si>
    <t>20</t>
  </si>
  <si>
    <t xml:space="preserve">    事业运行（商贸事务）</t>
  </si>
  <si>
    <t xml:space="preserve">    城乡社区规划与管理</t>
  </si>
  <si>
    <t>预算03表</t>
  </si>
  <si>
    <t xml:space="preserve">    文物保护</t>
  </si>
  <si>
    <t xml:space="preserve">    行政运行（财政事务）</t>
  </si>
  <si>
    <t>商品和服务支出</t>
  </si>
  <si>
    <t xml:space="preserve">    群众文化</t>
  </si>
  <si>
    <t xml:space="preserve">    行政运行（法院）</t>
  </si>
  <si>
    <t xml:space="preserve">  体育</t>
  </si>
  <si>
    <t>215</t>
  </si>
  <si>
    <t xml:space="preserve">    一般行政管理事务（公路水路运输）</t>
  </si>
  <si>
    <t xml:space="preserve">    初中教育</t>
  </si>
  <si>
    <t xml:space="preserve">    其他扶贫支出</t>
  </si>
  <si>
    <t>211</t>
  </si>
  <si>
    <t xml:space="preserve">  社会福利</t>
  </si>
  <si>
    <t xml:space="preserve">    一般行政管理事务（国土资源事务）</t>
  </si>
  <si>
    <t>项</t>
  </si>
  <si>
    <t xml:space="preserve">    补助被征地农民支出</t>
  </si>
  <si>
    <t xml:space="preserve">    残疾人就业和扶贫</t>
  </si>
  <si>
    <t>社会保障和就业支出</t>
  </si>
  <si>
    <t xml:space="preserve">    其他城市生活救助</t>
  </si>
  <si>
    <t xml:space="preserve">    一般行政管理事务（政府办公厅（室）及相关机构事务）</t>
  </si>
  <si>
    <t xml:space="preserve">    行政运行（医疗卫生与计划生育管理事务）</t>
  </si>
  <si>
    <t xml:space="preserve">    财政对城乡居民基本养老保险基金的补助</t>
  </si>
  <si>
    <t>单位名称(功能分类科目名称)</t>
  </si>
  <si>
    <t>款</t>
  </si>
  <si>
    <t xml:space="preserve">  地方政府一般债务付息支出</t>
  </si>
  <si>
    <t xml:space="preserve">    一般行政管理事务（资源勘探开发）</t>
  </si>
  <si>
    <t xml:space="preserve">    公路养护（公路水路运输）</t>
  </si>
  <si>
    <t xml:space="preserve">    其他计划生育事务支出</t>
  </si>
  <si>
    <t xml:space="preserve">    中专教育</t>
  </si>
  <si>
    <t>33</t>
  </si>
  <si>
    <t xml:space="preserve">  临时救助</t>
  </si>
  <si>
    <t xml:space="preserve">    兵役征集</t>
  </si>
  <si>
    <t xml:space="preserve">    群众体育</t>
  </si>
  <si>
    <t xml:space="preserve">    林业防灾减灾</t>
  </si>
  <si>
    <t xml:space="preserve">  文化</t>
  </si>
  <si>
    <t xml:space="preserve">    一般行政管理事务（安全生产监管）</t>
  </si>
  <si>
    <t xml:space="preserve">    行政运行（扶贫）</t>
  </si>
  <si>
    <t xml:space="preserve">  进修及培训</t>
  </si>
  <si>
    <t xml:space="preserve">    年初预留</t>
  </si>
  <si>
    <t xml:space="preserve">    突发公共卫生事件应急处理</t>
  </si>
  <si>
    <t xml:space="preserve">    综合医院</t>
  </si>
  <si>
    <t xml:space="preserve">    临时救助支出</t>
  </si>
  <si>
    <t xml:space="preserve">  抚恤</t>
  </si>
  <si>
    <t>206</t>
  </si>
  <si>
    <t xml:space="preserve">  林业</t>
  </si>
  <si>
    <t xml:space="preserve">    水体</t>
  </si>
  <si>
    <t xml:space="preserve">  环境保护管理事务</t>
  </si>
  <si>
    <t>教育支出</t>
  </si>
  <si>
    <t xml:space="preserve">  建设市场管理与监督</t>
  </si>
  <si>
    <t xml:space="preserve">    其他公安支出</t>
  </si>
  <si>
    <t xml:space="preserve">    行政运行（群众团体事务）</t>
  </si>
  <si>
    <t xml:space="preserve">    小学教育</t>
  </si>
  <si>
    <t xml:space="preserve">    中医（民族）医院</t>
  </si>
  <si>
    <t xml:space="preserve">    退役士兵管理教育</t>
  </si>
  <si>
    <t xml:space="preserve">    机构运行（农业综合开发）</t>
  </si>
  <si>
    <t>09</t>
  </si>
  <si>
    <t>05</t>
  </si>
  <si>
    <t xml:space="preserve">    农业生产支持补贴</t>
  </si>
  <si>
    <t xml:space="preserve">    其他税收事务支出</t>
  </si>
  <si>
    <t>01</t>
  </si>
  <si>
    <t xml:space="preserve">  普惠金融发展支出</t>
  </si>
  <si>
    <t xml:space="preserve">    行政运行（商贸事务）</t>
  </si>
  <si>
    <t xml:space="preserve">    一般行政管理事务（旅游业管理与服务支出）</t>
  </si>
  <si>
    <t xml:space="preserve">    公路运输管理</t>
  </si>
  <si>
    <t xml:space="preserve">    食品安全事务</t>
  </si>
  <si>
    <t xml:space="preserve">    一般行政管理事务（群众团体事务）</t>
  </si>
  <si>
    <t xml:space="preserve">  农业</t>
  </si>
  <si>
    <t xml:space="preserve">    公务员医疗补助</t>
  </si>
  <si>
    <t xml:space="preserve">    一般行政管理事务（民主党派及工商联事务）</t>
  </si>
  <si>
    <t xml:space="preserve">    行政运行（制造业）</t>
  </si>
  <si>
    <t xml:space="preserve">    行政运行（农业）</t>
  </si>
  <si>
    <t xml:space="preserve">    行政运行（审计事务）</t>
  </si>
  <si>
    <t xml:space="preserve">  检察</t>
  </si>
  <si>
    <t xml:space="preserve">  农业综合开发</t>
  </si>
  <si>
    <t>总计</t>
  </si>
  <si>
    <t xml:space="preserve">    事业运行（农业）</t>
  </si>
  <si>
    <t xml:space="preserve">  退役安置</t>
  </si>
  <si>
    <t xml:space="preserve">    城乡社区环境卫生</t>
  </si>
  <si>
    <t xml:space="preserve">    行政运行（安全生产监管）</t>
  </si>
  <si>
    <t xml:space="preserve">    科技转化与推广服务</t>
  </si>
  <si>
    <t xml:space="preserve">    其他医疗保障支出</t>
  </si>
  <si>
    <t xml:space="preserve">    其他农业支出</t>
  </si>
  <si>
    <t xml:space="preserve">    城市公共设施（城市公用事业附加安排的支出）</t>
  </si>
  <si>
    <t xml:space="preserve">  职业教育</t>
  </si>
  <si>
    <t xml:space="preserve">  城乡社区管理事务</t>
  </si>
  <si>
    <t>12</t>
  </si>
  <si>
    <t>住房保障支出</t>
  </si>
  <si>
    <t xml:space="preserve">    卫生监督机构</t>
  </si>
  <si>
    <t>16</t>
  </si>
  <si>
    <t xml:space="preserve">  人力资源和社会保障管理事务</t>
  </si>
  <si>
    <t xml:space="preserve">    一般行政管理事务（档案事务）</t>
  </si>
  <si>
    <t xml:space="preserve">    基层政权和社区建设</t>
  </si>
  <si>
    <t xml:space="preserve">    道路交通管理</t>
  </si>
  <si>
    <t xml:space="preserve">    行政运行（国土资源事务）</t>
  </si>
  <si>
    <t xml:space="preserve">  农村综合改革</t>
  </si>
  <si>
    <t xml:space="preserve">  财政对社会保险基金的补助</t>
  </si>
  <si>
    <t xml:space="preserve">    行政运行（公路水路运输）</t>
  </si>
  <si>
    <t xml:space="preserve">    病虫害控制</t>
  </si>
  <si>
    <t xml:space="preserve">    一般行政管理事务（民族事务）</t>
  </si>
  <si>
    <t xml:space="preserve">    行政运行（统计信息事务）</t>
  </si>
  <si>
    <t xml:space="preserve">    一般行政管理事务（宣传事务）</t>
  </si>
  <si>
    <t xml:space="preserve">    一般行政管理事务（发展与改革事务）</t>
  </si>
  <si>
    <t xml:space="preserve">  安全生产监管</t>
  </si>
  <si>
    <t>交通运输支出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</si>
  <si>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</si>
  <si>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</si>
  <si>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</si>
  <si>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</si>
  <si>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>债务付息支出</t>
  </si>
  <si>
    <t xml:space="preserve">    事业运行（国土资源事务）</t>
  </si>
  <si>
    <t xml:space="preserve">  司法</t>
  </si>
  <si>
    <t xml:space="preserve">    信息化建设（公安）</t>
  </si>
  <si>
    <t xml:space="preserve">    生态保护</t>
  </si>
  <si>
    <t xml:space="preserve">    一般行政管理事务（法院）</t>
  </si>
  <si>
    <t xml:space="preserve">    一般行政管理事务（政协事务）</t>
  </si>
  <si>
    <t xml:space="preserve">    其他自然灾害生活救助支出</t>
  </si>
  <si>
    <t xml:space="preserve">    消防</t>
  </si>
  <si>
    <t xml:space="preserve">    地方政府一般债券还本支出</t>
  </si>
  <si>
    <t xml:space="preserve">    其他城乡社区公共设施支出</t>
  </si>
  <si>
    <t xml:space="preserve">    财政对生育保险基金的补助</t>
  </si>
  <si>
    <t>23</t>
  </si>
  <si>
    <t xml:space="preserve">  特殊教育</t>
  </si>
  <si>
    <t xml:space="preserve">    行政运行（粮油事务）</t>
  </si>
  <si>
    <t xml:space="preserve">    城市最低生活保障金支出</t>
  </si>
  <si>
    <t xml:space="preserve">  制造业</t>
  </si>
  <si>
    <t xml:space="preserve">    法律援助</t>
  </si>
  <si>
    <t xml:space="preserve">    一般行政管理事务（其他共产党事务支出）</t>
  </si>
  <si>
    <t xml:space="preserve">  新闻出版广播影视</t>
  </si>
  <si>
    <t xml:space="preserve">  科学技术管理事务</t>
  </si>
  <si>
    <t>216</t>
  </si>
  <si>
    <t xml:space="preserve">    环境执法监察</t>
  </si>
  <si>
    <t xml:space="preserve">    其他污染防治支出</t>
  </si>
  <si>
    <t xml:space="preserve">    水利建设移民支出</t>
  </si>
  <si>
    <t>212</t>
  </si>
  <si>
    <t xml:space="preserve">  红十字事业</t>
  </si>
  <si>
    <t xml:space="preserve">    干部教育</t>
  </si>
  <si>
    <t xml:space="preserve">    机关服务（政府办公厅（室）及相关机构事务）</t>
  </si>
  <si>
    <t xml:space="preserve">  政府办公厅（室）及相关机构事务</t>
  </si>
  <si>
    <t xml:space="preserve">  年初预留</t>
  </si>
  <si>
    <t xml:space="preserve">  文物</t>
  </si>
  <si>
    <t xml:space="preserve">    专项普查活动</t>
  </si>
  <si>
    <t xml:space="preserve">    妇幼保健机构</t>
  </si>
  <si>
    <t xml:space="preserve">    行政运行（党委办公厅（室）及相关机构事务）</t>
  </si>
  <si>
    <t xml:space="preserve">    其他发展与改革事务支出</t>
  </si>
  <si>
    <t xml:space="preserve">    征地和拆迁补偿支出（国有土地使用权出让收入安排的支出）</t>
  </si>
  <si>
    <t xml:space="preserve">    其他基层医疗卫生机构支出</t>
  </si>
  <si>
    <t xml:space="preserve">    内卫</t>
  </si>
  <si>
    <t xml:space="preserve">  教育费附加安排的支出</t>
  </si>
  <si>
    <t xml:space="preserve">    审计业务</t>
  </si>
  <si>
    <t>34</t>
  </si>
  <si>
    <t xml:space="preserve">  宣传事务</t>
  </si>
  <si>
    <t xml:space="preserve">    环境监测与信息</t>
  </si>
  <si>
    <t xml:space="preserve">    城管执法</t>
  </si>
  <si>
    <t xml:space="preserve">  民族事务</t>
  </si>
  <si>
    <t xml:space="preserve">    其他林业支出</t>
  </si>
  <si>
    <t xml:space="preserve">    行政运行（城乡社区管理事务）</t>
  </si>
  <si>
    <t xml:space="preserve">    儿童福利</t>
  </si>
  <si>
    <t xml:space="preserve">  商贸事务</t>
  </si>
  <si>
    <t xml:space="preserve">    医疗器械事务</t>
  </si>
  <si>
    <t xml:space="preserve">    城乡医疗救助</t>
  </si>
  <si>
    <t>一般公共预算基本支出表</t>
  </si>
  <si>
    <t xml:space="preserve">    行政区划和地名管理</t>
  </si>
  <si>
    <t xml:space="preserve">    行政运行（民政管理事务）</t>
  </si>
  <si>
    <t xml:space="preserve">    一般行政管理事务（司法）</t>
  </si>
  <si>
    <t>201</t>
  </si>
  <si>
    <t xml:space="preserve">  国有土地使用权出让收入及对应专项债务收入安排的支出</t>
  </si>
  <si>
    <t xml:space="preserve">    其他食品和药品监督管理事务支出</t>
  </si>
  <si>
    <t>205</t>
  </si>
  <si>
    <t xml:space="preserve">  政协事务</t>
  </si>
  <si>
    <t xml:space="preserve">    一般行政管理事务（地震事务）</t>
  </si>
  <si>
    <t xml:space="preserve">    反恐怖</t>
  </si>
  <si>
    <t xml:space="preserve">    疾病预防控制机构</t>
  </si>
  <si>
    <t xml:space="preserve">    一般行政管理事务（人力资源和社会保障管理事务）</t>
  </si>
  <si>
    <t xml:space="preserve">  资源勘探开发</t>
  </si>
  <si>
    <t xml:space="preserve">    森林培育（林业）</t>
  </si>
  <si>
    <t xml:space="preserve">    土地出让业务支出</t>
  </si>
  <si>
    <t xml:space="preserve">  港澳台侨事务</t>
  </si>
  <si>
    <t xml:space="preserve">  审计事务</t>
  </si>
  <si>
    <t>科目编码</t>
  </si>
  <si>
    <t xml:space="preserve">    住房公积金</t>
  </si>
  <si>
    <t xml:space="preserve">  民主党派及工商联事务</t>
  </si>
  <si>
    <t xml:space="preserve">    法制建设</t>
  </si>
  <si>
    <r>
      <t>融安县</t>
    </r>
    <r>
      <rPr>
        <b/>
        <sz val="18"/>
        <rFont val="Times New Roman"/>
        <family val="1"/>
      </rPr>
      <t>2016</t>
    </r>
    <r>
      <rPr>
        <b/>
        <sz val="18"/>
        <rFont val="黑体"/>
        <family val="0"/>
      </rPr>
      <t>年财政收支预算总表</t>
    </r>
  </si>
  <si>
    <r>
      <t>融安县人民政府财政局编</t>
    </r>
    <r>
      <rPr>
        <sz val="12"/>
        <rFont val="Times New Roman"/>
        <family val="1"/>
      </rPr>
      <t xml:space="preserve">                                  </t>
    </r>
  </si>
  <si>
    <t>单位：万元</t>
  </si>
  <si>
    <r>
      <t>预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算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科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目</t>
    </r>
  </si>
  <si>
    <r>
      <t>2016</t>
    </r>
    <r>
      <rPr>
        <b/>
        <sz val="14"/>
        <rFont val="宋体"/>
        <family val="0"/>
      </rPr>
      <t>年预算收入</t>
    </r>
  </si>
  <si>
    <r>
      <t>2016</t>
    </r>
    <r>
      <rPr>
        <b/>
        <sz val="14"/>
        <rFont val="宋体"/>
        <family val="0"/>
      </rPr>
      <t>年预算支出</t>
    </r>
  </si>
  <si>
    <t>其中：</t>
  </si>
  <si>
    <t>县级</t>
  </si>
  <si>
    <t>乡级</t>
  </si>
  <si>
    <t>上级补助</t>
  </si>
  <si>
    <r>
      <t>1</t>
    </r>
    <r>
      <rPr>
        <sz val="12"/>
        <rFont val="宋体"/>
        <family val="0"/>
      </rPr>
      <t>、增值税</t>
    </r>
    <r>
      <rPr>
        <sz val="12"/>
        <rFont val="Times New Roman"/>
        <family val="1"/>
      </rPr>
      <t>(17%)</t>
    </r>
  </si>
  <si>
    <t>一、一般公共服务支出</t>
  </si>
  <si>
    <r>
      <t xml:space="preserve">   </t>
    </r>
    <r>
      <rPr>
        <sz val="12"/>
        <rFont val="宋体"/>
        <family val="0"/>
      </rPr>
      <t>营改增（</t>
    </r>
    <r>
      <rPr>
        <sz val="12"/>
        <rFont val="Times New Roman"/>
        <family val="1"/>
      </rPr>
      <t>60%</t>
    </r>
    <r>
      <rPr>
        <sz val="12"/>
        <rFont val="宋体"/>
        <family val="0"/>
      </rPr>
      <t>）</t>
    </r>
  </si>
  <si>
    <t>二、外交支出</t>
  </si>
  <si>
    <r>
      <t>2</t>
    </r>
    <r>
      <rPr>
        <sz val="12"/>
        <rFont val="宋体"/>
        <family val="0"/>
      </rPr>
      <t>、营业税</t>
    </r>
    <r>
      <rPr>
        <sz val="12"/>
        <rFont val="Times New Roman"/>
        <family val="1"/>
      </rPr>
      <t>(60%)</t>
    </r>
  </si>
  <si>
    <t>三、国防支出</t>
  </si>
  <si>
    <r>
      <t>3</t>
    </r>
    <r>
      <rPr>
        <sz val="12"/>
        <rFont val="宋体"/>
        <family val="0"/>
      </rPr>
      <t>、企业所得税</t>
    </r>
    <r>
      <rPr>
        <sz val="12"/>
        <rFont val="Times New Roman"/>
        <family val="1"/>
      </rPr>
      <t>(30%)</t>
    </r>
  </si>
  <si>
    <t>四、公共安全支出</t>
  </si>
  <si>
    <r>
      <t>4</t>
    </r>
    <r>
      <rPr>
        <sz val="12"/>
        <rFont val="宋体"/>
        <family val="0"/>
      </rPr>
      <t>、个人所得税</t>
    </r>
    <r>
      <rPr>
        <sz val="12"/>
        <rFont val="Times New Roman"/>
        <family val="1"/>
      </rPr>
      <t>(25%)</t>
    </r>
  </si>
  <si>
    <t>五、教育支出</t>
  </si>
  <si>
    <r>
      <t>5</t>
    </r>
    <r>
      <rPr>
        <sz val="12"/>
        <rFont val="宋体"/>
        <family val="0"/>
      </rPr>
      <t>、资源税</t>
    </r>
  </si>
  <si>
    <t>六、科学技术支出</t>
  </si>
  <si>
    <r>
      <t>6</t>
    </r>
    <r>
      <rPr>
        <sz val="12"/>
        <rFont val="宋体"/>
        <family val="0"/>
      </rPr>
      <t>、城市维护建设税</t>
    </r>
  </si>
  <si>
    <t>七、文化体育与传媒支出</t>
  </si>
  <si>
    <r>
      <t>7</t>
    </r>
    <r>
      <rPr>
        <sz val="12"/>
        <rFont val="宋体"/>
        <family val="0"/>
      </rPr>
      <t>、房产税</t>
    </r>
  </si>
  <si>
    <t>八、社会保障和就业支出</t>
  </si>
  <si>
    <r>
      <t>8</t>
    </r>
    <r>
      <rPr>
        <sz val="12"/>
        <rFont val="宋体"/>
        <family val="0"/>
      </rPr>
      <t>、印花税</t>
    </r>
  </si>
  <si>
    <t>九、医疗卫生与计划生育支出</t>
  </si>
  <si>
    <r>
      <t>9</t>
    </r>
    <r>
      <rPr>
        <sz val="12"/>
        <rFont val="宋体"/>
        <family val="0"/>
      </rPr>
      <t>、城镇土地使用税</t>
    </r>
  </si>
  <si>
    <t>十、节能环保支出</t>
  </si>
  <si>
    <r>
      <t>10</t>
    </r>
    <r>
      <rPr>
        <sz val="12"/>
        <rFont val="宋体"/>
        <family val="0"/>
      </rPr>
      <t>、土地增值税</t>
    </r>
  </si>
  <si>
    <t>十一、城乡社区支出</t>
  </si>
  <si>
    <r>
      <t>11</t>
    </r>
    <r>
      <rPr>
        <sz val="12"/>
        <rFont val="宋体"/>
        <family val="0"/>
      </rPr>
      <t>、车船使用和牌照税</t>
    </r>
  </si>
  <si>
    <t>十二、农林水支出</t>
  </si>
  <si>
    <r>
      <t>12</t>
    </r>
    <r>
      <rPr>
        <sz val="12"/>
        <rFont val="宋体"/>
        <family val="0"/>
      </rPr>
      <t>、耕地占用税</t>
    </r>
  </si>
  <si>
    <t>十三、交通运输支出</t>
  </si>
  <si>
    <r>
      <t>13</t>
    </r>
    <r>
      <rPr>
        <sz val="12"/>
        <rFont val="宋体"/>
        <family val="0"/>
      </rPr>
      <t>、契税</t>
    </r>
  </si>
  <si>
    <t>十四、资源勘探信息等支出</t>
  </si>
  <si>
    <r>
      <t xml:space="preserve"> 14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国有资本经营收入</t>
    </r>
  </si>
  <si>
    <t>十五、商业服务业等支出</t>
  </si>
  <si>
    <r>
      <t xml:space="preserve"> 15</t>
    </r>
    <r>
      <rPr>
        <sz val="12"/>
        <rFont val="宋体"/>
        <family val="0"/>
      </rPr>
      <t>、国有资源（产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</si>
  <si>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>十六、金融支出支出</t>
  </si>
  <si>
    <r>
      <t>16</t>
    </r>
    <r>
      <rPr>
        <sz val="12"/>
        <rFont val="宋体"/>
        <family val="0"/>
      </rPr>
      <t>、行政性收费收入</t>
    </r>
  </si>
  <si>
    <t>十七、援助其他地区支出</t>
  </si>
  <si>
    <r>
      <t>17</t>
    </r>
    <r>
      <rPr>
        <sz val="12"/>
        <rFont val="宋体"/>
        <family val="0"/>
      </rPr>
      <t>、罚没收入</t>
    </r>
  </si>
  <si>
    <t>十八、国土海洋气象等支出</t>
  </si>
  <si>
    <r>
      <t>18</t>
    </r>
    <r>
      <rPr>
        <sz val="12"/>
        <rFont val="宋体"/>
        <family val="0"/>
      </rPr>
      <t>、专项收入</t>
    </r>
  </si>
  <si>
    <t>十九、住房保障支出</t>
  </si>
  <si>
    <t>排污费</t>
  </si>
  <si>
    <t>二十、粮油物资储备支出</t>
  </si>
  <si>
    <t>水资源费收入</t>
  </si>
  <si>
    <t>二十一、预备费</t>
  </si>
  <si>
    <t>教育附加</t>
  </si>
  <si>
    <t>二十二、国债还本付息支出</t>
  </si>
  <si>
    <t>探、采矿权使用费及价款收入</t>
  </si>
  <si>
    <t>二十三、其他支出</t>
  </si>
  <si>
    <r>
      <t xml:space="preserve">       </t>
    </r>
    <r>
      <rPr>
        <sz val="12"/>
        <rFont val="宋体"/>
        <family val="0"/>
      </rPr>
      <t>地方教育附加收入</t>
    </r>
  </si>
  <si>
    <t>二十四、转移性支出</t>
  </si>
  <si>
    <t>残疾人就业保障金</t>
  </si>
  <si>
    <t>农田水利建设资金</t>
  </si>
  <si>
    <t>教育资金收入</t>
  </si>
  <si>
    <t>育林基金</t>
  </si>
  <si>
    <t>森林植被恢复费</t>
  </si>
  <si>
    <t>地方水利建设基金</t>
  </si>
  <si>
    <t>新增：基金收入转列一般公共预算</t>
  </si>
  <si>
    <r>
      <t>19</t>
    </r>
    <r>
      <rPr>
        <sz val="12"/>
        <rFont val="宋体"/>
        <family val="0"/>
      </rPr>
      <t>、政府住房基金收入</t>
    </r>
  </si>
  <si>
    <t>公共财政预算支出合计</t>
  </si>
  <si>
    <r>
      <t>20</t>
    </r>
    <r>
      <rPr>
        <sz val="12"/>
        <rFont val="宋体"/>
        <family val="0"/>
      </rPr>
      <t>、其他收入</t>
    </r>
  </si>
  <si>
    <r>
      <t>上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解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上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级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</si>
  <si>
    <t>公共财政预算收入合计</t>
  </si>
  <si>
    <r>
      <t xml:space="preserve">  </t>
    </r>
    <r>
      <rPr>
        <b/>
        <sz val="12"/>
        <rFont val="宋体"/>
        <family val="0"/>
      </rPr>
      <t>体制上解支出</t>
    </r>
  </si>
  <si>
    <t>上级补助收入</t>
  </si>
  <si>
    <r>
      <t xml:space="preserve">     </t>
    </r>
    <r>
      <rPr>
        <sz val="12"/>
        <rFont val="宋体"/>
        <family val="0"/>
      </rPr>
      <t>出口退税专项上解支出</t>
    </r>
  </si>
  <si>
    <r>
      <t xml:space="preserve">   </t>
    </r>
    <r>
      <rPr>
        <b/>
        <sz val="12"/>
        <rFont val="宋体"/>
        <family val="0"/>
      </rPr>
      <t>返还性收入</t>
    </r>
  </si>
  <si>
    <r>
      <t>增值税和消费税税收返还收入</t>
    </r>
    <r>
      <rPr>
        <sz val="12"/>
        <rFont val="Times New Roman"/>
        <family val="1"/>
      </rPr>
      <t xml:space="preserve"> </t>
    </r>
  </si>
  <si>
    <r>
      <t xml:space="preserve">  </t>
    </r>
    <r>
      <rPr>
        <b/>
        <sz val="12"/>
        <rFont val="宋体"/>
        <family val="0"/>
      </rPr>
      <t>专项上解支出</t>
    </r>
  </si>
  <si>
    <t>所得税基数返还收入</t>
  </si>
  <si>
    <r>
      <t xml:space="preserve">     </t>
    </r>
    <r>
      <rPr>
        <sz val="12"/>
        <rFont val="宋体"/>
        <family val="0"/>
      </rPr>
      <t>定额上解</t>
    </r>
  </si>
  <si>
    <t>成品油价格和税费改革税收返还收入</t>
  </si>
  <si>
    <r>
      <t xml:space="preserve">     </t>
    </r>
    <r>
      <rPr>
        <sz val="12"/>
        <rFont val="宋体"/>
        <family val="0"/>
      </rPr>
      <t>集中城建税上解</t>
    </r>
  </si>
  <si>
    <t>其他税收返还收入</t>
  </si>
  <si>
    <r>
      <t xml:space="preserve">     </t>
    </r>
    <r>
      <rPr>
        <sz val="12"/>
        <rFont val="宋体"/>
        <family val="0"/>
      </rPr>
      <t>粮食风险基金上解</t>
    </r>
  </si>
  <si>
    <r>
      <t xml:space="preserve">   </t>
    </r>
    <r>
      <rPr>
        <b/>
        <sz val="12"/>
        <rFont val="宋体"/>
        <family val="0"/>
      </rPr>
      <t>一般性转移支付收入</t>
    </r>
  </si>
  <si>
    <t>体制补助收入</t>
  </si>
  <si>
    <t>债务付息支出</t>
  </si>
  <si>
    <t>均衡性转移支付补助收入</t>
  </si>
  <si>
    <t>义务教育绩效性转移支付</t>
  </si>
  <si>
    <t>调整工资转移支付补助收入</t>
  </si>
  <si>
    <t>固定数额补助收入</t>
  </si>
  <si>
    <t>县级基本财力保障机制奖补资金收入</t>
  </si>
  <si>
    <t>农村税费改革补助收入</t>
  </si>
  <si>
    <t>定额结算补助</t>
  </si>
  <si>
    <t>食品药品监督管理局经费基数</t>
  </si>
  <si>
    <t>中央下放政策性关闭破产企业移交补助基数</t>
  </si>
  <si>
    <t>原泗顶铅锌矿移交补助基数</t>
  </si>
  <si>
    <t>市级承担直管县配套资金基数补助</t>
  </si>
  <si>
    <t>退耕还林减收转移支付补助</t>
  </si>
  <si>
    <t>提高村干工资补助收入</t>
  </si>
  <si>
    <t>公共卫生和基层医疗卫生事业单位绩效补助</t>
  </si>
  <si>
    <t>降低育林基金征收标准后财政减收补助资金</t>
  </si>
  <si>
    <t>成品油价格和税费改革中央专项转移支付补助</t>
  </si>
  <si>
    <t>重点生态功能区转移支付增量资金</t>
  </si>
  <si>
    <t>市县工商部门下划基数</t>
  </si>
  <si>
    <t>市县质监部门下划基数</t>
  </si>
  <si>
    <t>革命老区及民族和边境地区转移支付收入</t>
  </si>
  <si>
    <t>基层公检法司转移支付收入</t>
  </si>
  <si>
    <t>义务教育等转移支付收入</t>
  </si>
  <si>
    <t>基本养老保险和低保等转移支付收入</t>
  </si>
  <si>
    <r>
      <t xml:space="preserve"> </t>
    </r>
    <r>
      <rPr>
        <sz val="12"/>
        <rFont val="宋体"/>
        <family val="0"/>
      </rPr>
      <t>新型农村合作医疗等转移支付收入</t>
    </r>
  </si>
  <si>
    <t>农村综合改革转移支付收入</t>
  </si>
  <si>
    <t>其他一般性转移支付收入</t>
  </si>
  <si>
    <t>专项转移支付收入</t>
  </si>
  <si>
    <t>上年结余结转</t>
  </si>
  <si>
    <t>调入资金</t>
  </si>
  <si>
    <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计</t>
    </r>
  </si>
  <si>
    <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计</t>
    </r>
  </si>
  <si>
    <r>
      <t>融安县人民政府财政局编</t>
    </r>
    <r>
      <rPr>
        <sz val="12"/>
        <rFont val="Times New Roman"/>
        <family val="1"/>
      </rPr>
      <t xml:space="preserve">                                  </t>
    </r>
  </si>
  <si>
    <r>
      <t>预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算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科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目</t>
    </r>
  </si>
  <si>
    <r>
      <t>2016</t>
    </r>
    <r>
      <rPr>
        <b/>
        <sz val="14"/>
        <rFont val="宋体"/>
        <family val="0"/>
      </rPr>
      <t>年预算收入</t>
    </r>
  </si>
  <si>
    <r>
      <t xml:space="preserve">   </t>
    </r>
    <r>
      <rPr>
        <b/>
        <sz val="12"/>
        <rFont val="宋体"/>
        <family val="0"/>
      </rPr>
      <t>返还性收入</t>
    </r>
  </si>
  <si>
    <r>
      <t xml:space="preserve">   </t>
    </r>
    <r>
      <rPr>
        <b/>
        <sz val="12"/>
        <rFont val="宋体"/>
        <family val="0"/>
      </rPr>
      <t>一般性转移支付收入</t>
    </r>
  </si>
  <si>
    <t>体制补助收入</t>
  </si>
  <si>
    <t>均衡性转移支付补助收入</t>
  </si>
  <si>
    <t>义务教育绩效性转移支付</t>
  </si>
  <si>
    <t>调整工资转移支付补助收入</t>
  </si>
  <si>
    <t>固定数额补助收入</t>
  </si>
  <si>
    <t>县级基本财力保障机制奖补资金收入</t>
  </si>
  <si>
    <t>农村税费改革补助收入</t>
  </si>
  <si>
    <t>定额结算补助</t>
  </si>
  <si>
    <t>食品药品监督管理局经费基数</t>
  </si>
  <si>
    <t>中央下放政策性关闭破产企业移交补助基数</t>
  </si>
  <si>
    <t>原泗顶铅锌矿移交补助基数</t>
  </si>
  <si>
    <t>市级承担直管县配套资金基数补助</t>
  </si>
  <si>
    <t>退耕还林减收转移支付补助</t>
  </si>
  <si>
    <t>提高村干工资补助收入</t>
  </si>
  <si>
    <t>公共卫生和基层医疗卫生事业单位绩效补助</t>
  </si>
  <si>
    <t>降低育林基金征收标准后财政减收补助资金</t>
  </si>
  <si>
    <t>成品油价格和税费改革中央专项转移支付补助</t>
  </si>
  <si>
    <t>重点生态功能区转移支付增量资金</t>
  </si>
  <si>
    <t>市县工商部门下划基数</t>
  </si>
  <si>
    <t>市县质监部门下划基数</t>
  </si>
  <si>
    <t>革命老区及民族和边境地区转移支付收入</t>
  </si>
  <si>
    <t>基层公检法司转移支付收入</t>
  </si>
  <si>
    <t>义务教育等转移支付收入</t>
  </si>
  <si>
    <t>基本养老保险和低保等转移支付收入</t>
  </si>
  <si>
    <r>
      <t xml:space="preserve"> </t>
    </r>
    <r>
      <rPr>
        <sz val="12"/>
        <rFont val="宋体"/>
        <family val="0"/>
      </rPr>
      <t>新型农村合作医疗等转移支付收入</t>
    </r>
  </si>
  <si>
    <t>农村综合改革转移支付收入</t>
  </si>
  <si>
    <t>其他一般性转移支付收入</t>
  </si>
  <si>
    <t>调入资金</t>
  </si>
  <si>
    <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计</t>
    </r>
  </si>
  <si>
    <t>融安县一般公共预算税收返还和转移支付预算草案</t>
  </si>
  <si>
    <t>融安县人民政府财政局编                                                                                   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</si>
  <si>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</si>
  <si>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</si>
  <si>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</si>
  <si>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</si>
  <si>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一、新型墙体材料专项基金收入</t>
  </si>
  <si>
    <t>二、旅游发展基金收入</t>
  </si>
  <si>
    <r>
      <t xml:space="preserve">     </t>
    </r>
    <r>
      <rPr>
        <sz val="9"/>
        <rFont val="宋体"/>
        <family val="0"/>
      </rPr>
      <t>大中型水库移民后期扶持基金支出</t>
    </r>
  </si>
  <si>
    <t>三、新菜地开发建设基金收入</t>
  </si>
  <si>
    <r>
      <t xml:space="preserve">     </t>
    </r>
    <r>
      <rPr>
        <sz val="9"/>
        <rFont val="宋体"/>
        <family val="0"/>
      </rPr>
      <t>小型水库移民扶助基金支出</t>
    </r>
  </si>
  <si>
    <t>四、新增建设用地土地有偿使用费收入</t>
  </si>
  <si>
    <t>五、南水北调工程建设基金收入</t>
  </si>
  <si>
    <t>六、城市公用事业附加收入</t>
  </si>
  <si>
    <r>
      <t xml:space="preserve">      </t>
    </r>
    <r>
      <rPr>
        <sz val="9"/>
        <rFont val="宋体"/>
        <family val="0"/>
      </rPr>
      <t>国有土地使用权出让收入安排的支出</t>
    </r>
  </si>
  <si>
    <t>七、国有土地收益基金收入</t>
  </si>
  <si>
    <r>
      <t xml:space="preserve">      </t>
    </r>
    <r>
      <rPr>
        <sz val="9"/>
        <rFont val="宋体"/>
        <family val="0"/>
      </rPr>
      <t>城市公用事业附加安排的支出</t>
    </r>
  </si>
  <si>
    <t>八、农业土地开发资金收入</t>
  </si>
  <si>
    <r>
      <t xml:space="preserve">      </t>
    </r>
    <r>
      <rPr>
        <sz val="9"/>
        <rFont val="宋体"/>
        <family val="0"/>
      </rPr>
      <t>国有土地收益基金支出</t>
    </r>
  </si>
  <si>
    <t>九、国有土地使用权出让收入</t>
  </si>
  <si>
    <r>
      <t xml:space="preserve">      </t>
    </r>
    <r>
      <rPr>
        <sz val="9"/>
        <rFont val="宋体"/>
        <family val="0"/>
      </rPr>
      <t>农业土地开发资金支出</t>
    </r>
  </si>
  <si>
    <r>
      <t xml:space="preserve">      </t>
    </r>
    <r>
      <rPr>
        <sz val="9"/>
        <rFont val="宋体"/>
        <family val="0"/>
      </rPr>
      <t>土地出让价款收入</t>
    </r>
  </si>
  <si>
    <r>
      <t xml:space="preserve">      </t>
    </r>
    <r>
      <rPr>
        <sz val="9"/>
        <rFont val="宋体"/>
        <family val="0"/>
      </rPr>
      <t>新增建设用地有偿使用费安排的支出</t>
    </r>
  </si>
  <si>
    <r>
      <t xml:space="preserve">      </t>
    </r>
    <r>
      <rPr>
        <sz val="9"/>
        <rFont val="宋体"/>
        <family val="0"/>
      </rPr>
      <t>补缴的土地价款</t>
    </r>
  </si>
  <si>
    <r>
      <t xml:space="preserve">      </t>
    </r>
    <r>
      <rPr>
        <sz val="9"/>
        <rFont val="宋体"/>
        <family val="0"/>
      </rPr>
      <t>城市基础设施配套费安排的支出</t>
    </r>
  </si>
  <si>
    <r>
      <t xml:space="preserve">      </t>
    </r>
    <r>
      <rPr>
        <sz val="12"/>
        <color indexed="8"/>
        <rFont val="宋体"/>
        <family val="0"/>
      </rPr>
      <t>农田水利建设资金收入</t>
    </r>
  </si>
  <si>
    <r>
      <t xml:space="preserve">      </t>
    </r>
    <r>
      <rPr>
        <sz val="9"/>
        <rFont val="宋体"/>
        <family val="0"/>
      </rPr>
      <t>缴纳新增建设用地有偿使用费</t>
    </r>
  </si>
  <si>
    <r>
      <t xml:space="preserve">      </t>
    </r>
    <r>
      <rPr>
        <sz val="9"/>
        <rFont val="宋体"/>
        <family val="0"/>
      </rPr>
      <t>其他土地出让收入</t>
    </r>
  </si>
  <si>
    <r>
      <t xml:space="preserve">  </t>
    </r>
    <r>
      <rPr>
        <sz val="9"/>
        <rFont val="宋体"/>
        <family val="0"/>
      </rPr>
      <t>　新菜地开发建设基金支出</t>
    </r>
  </si>
  <si>
    <t>十、大中型水库移民后期扶持基金收入</t>
  </si>
  <si>
    <r>
      <t xml:space="preserve">      </t>
    </r>
    <r>
      <rPr>
        <sz val="9"/>
        <rFont val="宋体"/>
        <family val="0"/>
      </rPr>
      <t>大中型水库库区基金支出</t>
    </r>
  </si>
  <si>
    <t>十一、大中型水库库区基金收入</t>
  </si>
  <si>
    <r>
      <t xml:space="preserve">      </t>
    </r>
    <r>
      <rPr>
        <sz val="9"/>
        <rFont val="宋体"/>
        <family val="0"/>
      </rPr>
      <t>国家重大水利工程建设基金支出</t>
    </r>
  </si>
  <si>
    <t>十二、彩票公益金收入</t>
  </si>
  <si>
    <t>十三、城市基础设施配套费收入</t>
  </si>
  <si>
    <t>十四、小型水库移民扶助基金收入</t>
  </si>
  <si>
    <t>十五、水土保持补偿费收入</t>
  </si>
  <si>
    <r>
      <t xml:space="preserve">      </t>
    </r>
    <r>
      <rPr>
        <sz val="9"/>
        <rFont val="宋体"/>
        <family val="0"/>
      </rPr>
      <t>新型墙体材料专项基金支出</t>
    </r>
  </si>
  <si>
    <t>十六、污水处理费收入</t>
  </si>
  <si>
    <t>十七、其他政府性基金收入</t>
  </si>
  <si>
    <r>
      <t xml:space="preserve">      </t>
    </r>
    <r>
      <rPr>
        <sz val="9"/>
        <rFont val="宋体"/>
        <family val="0"/>
      </rPr>
      <t>其他政府性基金支出</t>
    </r>
  </si>
  <si>
    <r>
      <t xml:space="preserve">      </t>
    </r>
    <r>
      <rPr>
        <sz val="9"/>
        <rFont val="宋体"/>
        <family val="0"/>
      </rPr>
      <t>彩票公益金安排的支出</t>
    </r>
  </si>
  <si>
    <t>收入合计</t>
  </si>
  <si>
    <t>支出合计</t>
  </si>
  <si>
    <t>转移性收入</t>
  </si>
  <si>
    <t>转移性支出</t>
  </si>
  <si>
    <r>
      <t xml:space="preserve">    </t>
    </r>
    <r>
      <rPr>
        <sz val="9"/>
        <rFont val="宋体"/>
        <family val="0"/>
      </rPr>
      <t>政府性基金转移收入</t>
    </r>
  </si>
  <si>
    <r>
      <t xml:space="preserve">    </t>
    </r>
    <r>
      <rPr>
        <sz val="9"/>
        <rFont val="宋体"/>
        <family val="0"/>
      </rPr>
      <t>政府性基金转移支付</t>
    </r>
  </si>
  <si>
    <r>
      <t xml:space="preserve">    </t>
    </r>
    <r>
      <rPr>
        <sz val="9"/>
        <rFont val="宋体"/>
        <family val="0"/>
      </rPr>
      <t>　政府性基金补助收入</t>
    </r>
  </si>
  <si>
    <r>
      <t xml:space="preserve">    </t>
    </r>
    <r>
      <rPr>
        <sz val="9"/>
        <rFont val="宋体"/>
        <family val="0"/>
      </rPr>
      <t>　政府性基金补助支出</t>
    </r>
  </si>
  <si>
    <r>
      <t xml:space="preserve">    </t>
    </r>
    <r>
      <rPr>
        <sz val="9"/>
        <rFont val="宋体"/>
        <family val="0"/>
      </rPr>
      <t>　政府性基金上解收入</t>
    </r>
  </si>
  <si>
    <r>
      <t xml:space="preserve">    </t>
    </r>
    <r>
      <rPr>
        <sz val="9"/>
        <rFont val="宋体"/>
        <family val="0"/>
      </rPr>
      <t>　政府性基金上解支出</t>
    </r>
  </si>
  <si>
    <t>年终结余</t>
  </si>
  <si>
    <t>收入总计</t>
  </si>
  <si>
    <t>支出总计</t>
  </si>
  <si>
    <t>2016年融安县本级政府性基金预算收入表（草案）</t>
  </si>
  <si>
    <t>一、社会保障和就业支出</t>
  </si>
  <si>
    <t>二、城乡社区支出</t>
  </si>
  <si>
    <t xml:space="preserve">   政府住房基金及对应专项债务收入安排的支出</t>
  </si>
  <si>
    <r>
      <t xml:space="preserve">      </t>
    </r>
    <r>
      <rPr>
        <sz val="12"/>
        <rFont val="宋体"/>
        <family val="0"/>
      </rPr>
      <t>污水处理费安排的支出</t>
    </r>
  </si>
  <si>
    <t>三、农林水支出</t>
  </si>
  <si>
    <t>四、商业服务业等支出</t>
  </si>
  <si>
    <r>
      <t xml:space="preserve">      </t>
    </r>
    <r>
      <rPr>
        <sz val="9"/>
        <rFont val="宋体"/>
        <family val="0"/>
      </rPr>
      <t>旅游发展基金支出</t>
    </r>
  </si>
  <si>
    <t>五、资源勘探信息等支出</t>
  </si>
  <si>
    <t>六、其他支出</t>
  </si>
  <si>
    <t>2016年融安县本级政府性基金预算支出表（草案）</t>
  </si>
  <si>
    <t>附表8</t>
  </si>
  <si>
    <t>单位：万元</t>
  </si>
  <si>
    <t>收入</t>
  </si>
  <si>
    <t>支出</t>
  </si>
  <si>
    <t>项目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</si>
  <si>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</si>
  <si>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</si>
  <si>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</si>
  <si>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</si>
  <si>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</si>
  <si>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</si>
  <si>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</si>
  <si>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</si>
  <si>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</si>
  <si>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</si>
  <si>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</si>
  <si>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</si>
  <si>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</si>
  <si>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地方政府专项债券转贷收入</t>
    </r>
  </si>
  <si>
    <t>收入总计</t>
  </si>
  <si>
    <t>支出总计</t>
  </si>
  <si>
    <t>2016年融安县本级政府性基金转移支付表（草案）</t>
  </si>
  <si>
    <t>附表9</t>
  </si>
  <si>
    <t>填报单位：</t>
  </si>
  <si>
    <t>金额单位：万元</t>
  </si>
  <si>
    <t>科目编码</t>
  </si>
  <si>
    <t>科目名称</t>
  </si>
  <si>
    <t>行次</t>
  </si>
  <si>
    <t>2015年执行数</t>
  </si>
  <si>
    <t>2016年预算数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</si>
  <si>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</si>
  <si>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</si>
  <si>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</si>
  <si>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</si>
  <si>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</si>
  <si>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</si>
  <si>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</si>
  <si>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</si>
  <si>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</si>
  <si>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</si>
  <si>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</si>
  <si>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</si>
  <si>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</si>
  <si>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</si>
  <si>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</si>
  <si>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</si>
  <si>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</si>
  <si>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</si>
  <si>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</si>
  <si>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</si>
  <si>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</si>
  <si>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</si>
  <si>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</si>
  <si>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</si>
  <si>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</si>
  <si>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</si>
  <si>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2016年融安县本级国有资本经营预算收入表（草案）</t>
  </si>
  <si>
    <t>附表10</t>
  </si>
  <si>
    <t>填报单位：</t>
  </si>
  <si>
    <t>金额单位：万元</t>
  </si>
  <si>
    <t>科目编码</t>
  </si>
  <si>
    <t>科目名称</t>
  </si>
  <si>
    <t>行次</t>
  </si>
  <si>
    <t>2015年执行数</t>
  </si>
  <si>
    <t>合计</t>
  </si>
  <si>
    <t>小计</t>
  </si>
  <si>
    <t>资本性支出</t>
  </si>
  <si>
    <r>
      <t>费用性支出</t>
    </r>
    <r>
      <rPr>
        <sz val="11"/>
        <rFont val="Times New Roman"/>
        <family val="1"/>
      </rPr>
      <t xml:space="preserve"> </t>
    </r>
  </si>
  <si>
    <t>其他支出</t>
  </si>
  <si>
    <t>省本级</t>
  </si>
  <si>
    <t>地市级及以下</t>
  </si>
  <si>
    <t>栏次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</si>
  <si>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</si>
  <si>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</si>
  <si>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</si>
  <si>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</si>
  <si>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>……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</si>
  <si>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</si>
  <si>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</si>
  <si>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</si>
  <si>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</si>
  <si>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</si>
  <si>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</si>
  <si>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</si>
  <si>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</si>
  <si>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</si>
  <si>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</si>
  <si>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</si>
  <si>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</si>
  <si>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</si>
  <si>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</si>
  <si>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</si>
  <si>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</si>
  <si>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</si>
  <si>
    <t>2016年融安县本级国有资本经营支出情况表（草案）</t>
  </si>
  <si>
    <r>
      <t>融安县人民政府财政局编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sz val="12"/>
        <color indexed="8"/>
        <rFont val="宋体"/>
        <family val="0"/>
      </rPr>
      <t>单位：万元</t>
    </r>
  </si>
  <si>
    <r>
      <t>项</t>
    </r>
    <r>
      <rPr>
        <b/>
        <sz val="14"/>
        <color indexed="8"/>
        <rFont val="Times New Roman"/>
        <family val="1"/>
      </rPr>
      <t xml:space="preserve">        </t>
    </r>
    <r>
      <rPr>
        <b/>
        <sz val="14"/>
        <color indexed="8"/>
        <rFont val="宋体"/>
        <family val="0"/>
      </rPr>
      <t>目</t>
    </r>
  </si>
  <si>
    <r>
      <t>2015</t>
    </r>
    <r>
      <rPr>
        <b/>
        <sz val="14"/>
        <color indexed="8"/>
        <rFont val="宋体"/>
        <family val="0"/>
      </rPr>
      <t>年年初预算数</t>
    </r>
  </si>
  <si>
    <r>
      <t>2014</t>
    </r>
    <r>
      <rPr>
        <b/>
        <sz val="14"/>
        <color indexed="8"/>
        <rFont val="宋体"/>
        <family val="0"/>
      </rPr>
      <t>年决算数</t>
    </r>
  </si>
  <si>
    <r>
      <t>2015</t>
    </r>
    <r>
      <rPr>
        <b/>
        <sz val="14"/>
        <color indexed="8"/>
        <rFont val="宋体"/>
        <family val="0"/>
      </rPr>
      <t>年累计完成数</t>
    </r>
  </si>
  <si>
    <r>
      <t>2016</t>
    </r>
    <r>
      <rPr>
        <b/>
        <sz val="14"/>
        <color indexed="8"/>
        <rFont val="宋体"/>
        <family val="0"/>
      </rPr>
      <t>年预算数</t>
    </r>
  </si>
  <si>
    <t>金额</t>
  </si>
  <si>
    <t>城乡居民基本养老保险基金</t>
  </si>
  <si>
    <t>新型农村合作医疗基金</t>
  </si>
  <si>
    <r>
      <t>完成预算</t>
    </r>
    <r>
      <rPr>
        <b/>
        <sz val="14"/>
        <color indexed="8"/>
        <rFont val="Times New Roman"/>
        <family val="1"/>
      </rPr>
      <t>%</t>
    </r>
  </si>
  <si>
    <r>
      <t>比上年增减</t>
    </r>
    <r>
      <rPr>
        <b/>
        <sz val="14"/>
        <color indexed="8"/>
        <rFont val="Times New Roman"/>
        <family val="1"/>
      </rPr>
      <t>%</t>
    </r>
  </si>
  <si>
    <t>一、收入</t>
  </si>
  <si>
    <r>
      <t xml:space="preserve">    </t>
    </r>
    <r>
      <rPr>
        <sz val="12"/>
        <color indexed="8"/>
        <rFont val="宋体"/>
        <family val="0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0"/>
      </rPr>
      <t>、保险费收入</t>
    </r>
  </si>
  <si>
    <r>
      <t xml:space="preserve">                 2</t>
    </r>
    <r>
      <rPr>
        <sz val="12"/>
        <color indexed="8"/>
        <rFont val="宋体"/>
        <family val="0"/>
      </rPr>
      <t>、利息收入</t>
    </r>
  </si>
  <si>
    <r>
      <t xml:space="preserve">                3</t>
    </r>
    <r>
      <rPr>
        <sz val="12"/>
        <color indexed="8"/>
        <rFont val="宋体"/>
        <family val="0"/>
      </rPr>
      <t>、财政补贴收入</t>
    </r>
  </si>
  <si>
    <r>
      <t xml:space="preserve">           4</t>
    </r>
    <r>
      <rPr>
        <sz val="12"/>
        <color indexed="8"/>
        <rFont val="宋体"/>
        <family val="0"/>
      </rPr>
      <t>、其他收入</t>
    </r>
  </si>
  <si>
    <r>
      <t xml:space="preserve">           5</t>
    </r>
    <r>
      <rPr>
        <sz val="12"/>
        <color indexed="8"/>
        <rFont val="宋体"/>
        <family val="0"/>
      </rPr>
      <t>、转移收入</t>
    </r>
  </si>
  <si>
    <t>二、支出</t>
  </si>
  <si>
    <r>
      <t xml:space="preserve">    </t>
    </r>
    <r>
      <rPr>
        <sz val="12"/>
        <color indexed="8"/>
        <rFont val="宋体"/>
        <family val="0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0"/>
      </rPr>
      <t>、社会保险待遇支出</t>
    </r>
  </si>
  <si>
    <r>
      <t xml:space="preserve">                2</t>
    </r>
    <r>
      <rPr>
        <sz val="12"/>
        <color indexed="8"/>
        <rFont val="宋体"/>
        <family val="0"/>
      </rPr>
      <t>、其他支出</t>
    </r>
  </si>
  <si>
    <r>
      <t xml:space="preserve">           3</t>
    </r>
    <r>
      <rPr>
        <sz val="12"/>
        <color indexed="8"/>
        <rFont val="宋体"/>
        <family val="0"/>
      </rPr>
      <t>、转移支出</t>
    </r>
  </si>
  <si>
    <t>三、上年结余</t>
  </si>
  <si>
    <t>四、本年收支结余</t>
  </si>
  <si>
    <t>五、年末滚存结余</t>
  </si>
  <si>
    <t>2016年社会保险基金预算收入总表</t>
  </si>
  <si>
    <t>2016年社会保险基金预算支出总表</t>
  </si>
  <si>
    <t>融安县2016年财政收支预算（草案）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</si>
</sst>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_ "/>
    <numFmt numFmtId="191" formatCode="#,##0.0000"/>
    <numFmt numFmtId="192" formatCode=";;"/>
    <numFmt numFmtId="193" formatCode="#,##0_);[Red]\(#,##0\)"/>
    <numFmt numFmtId="194" formatCode="_ * #,##0_ ;_ * \-#,##0_ ;_ * &quot;-&quot;??_ ;_ @_ "/>
    <numFmt numFmtId="195" formatCode="_ * #,##0.000_ ;_ * \-#,##0.000_ ;_ * &quot;-&quot;??_ ;_ @_ "/>
    <numFmt numFmtId="196" formatCode="0_);[Red]\(0\)"/>
    <numFmt numFmtId="197" formatCode="#,##0.00_);[Red]\(#,##0.00\)"/>
    <numFmt numFmtId="198" formatCode="#,##0_ "/>
    <numFmt numFmtId="199" formatCode="0.00_ "/>
  </numFmts>
  <fonts count="6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8"/>
      <name val="Times New Roman"/>
      <family val="1"/>
    </font>
    <font>
      <b/>
      <sz val="18"/>
      <name val="黑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4"/>
      <name val="Times New Roman"/>
      <family val="1"/>
    </font>
    <font>
      <b/>
      <sz val="2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黑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4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0" fillId="32" borderId="9" applyNumberFormat="0" applyFont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3" fontId="7" fillId="0" borderId="0" xfId="56" applyNumberFormat="1" applyFont="1" applyFill="1" applyAlignment="1" applyProtection="1">
      <alignment/>
      <protection locked="0"/>
    </xf>
    <xf numFmtId="43" fontId="9" fillId="0" borderId="0" xfId="56" applyNumberFormat="1" applyFont="1" applyFill="1" applyAlignment="1" applyProtection="1">
      <alignment/>
      <protection locked="0"/>
    </xf>
    <xf numFmtId="194" fontId="6" fillId="0" borderId="0" xfId="56" applyNumberFormat="1" applyFont="1" applyFill="1" applyAlignment="1" applyProtection="1">
      <alignment/>
      <protection locked="0"/>
    </xf>
    <xf numFmtId="194" fontId="10" fillId="0" borderId="16" xfId="56" applyNumberFormat="1" applyFont="1" applyFill="1" applyBorder="1" applyAlignment="1" applyProtection="1">
      <alignment horizontal="center" vertical="center" wrapText="1"/>
      <protection locked="0"/>
    </xf>
    <xf numFmtId="194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56" applyNumberFormat="1" applyFont="1" applyFill="1" applyBorder="1" applyAlignment="1">
      <alignment horizontal="left"/>
    </xf>
    <xf numFmtId="193" fontId="9" fillId="0" borderId="11" xfId="56" applyNumberFormat="1" applyFont="1" applyFill="1" applyBorder="1" applyAlignment="1" applyProtection="1">
      <alignment wrapText="1"/>
      <protection/>
    </xf>
    <xf numFmtId="0" fontId="6" fillId="0" borderId="13" xfId="0" applyFont="1" applyFill="1" applyBorder="1" applyAlignment="1">
      <alignment vertical="center" wrapText="1"/>
    </xf>
    <xf numFmtId="194" fontId="9" fillId="0" borderId="10" xfId="56" applyNumberFormat="1" applyFont="1" applyFill="1" applyBorder="1" applyAlignment="1" applyProtection="1">
      <alignment wrapText="1"/>
      <protection/>
    </xf>
    <xf numFmtId="193" fontId="9" fillId="0" borderId="13" xfId="56" applyNumberFormat="1" applyFont="1" applyFill="1" applyBorder="1" applyAlignment="1">
      <alignment wrapText="1"/>
    </xf>
    <xf numFmtId="193" fontId="9" fillId="0" borderId="10" xfId="56" applyNumberFormat="1" applyFont="1" applyFill="1" applyBorder="1" applyAlignment="1" applyProtection="1">
      <alignment/>
      <protection locked="0"/>
    </xf>
    <xf numFmtId="193" fontId="9" fillId="0" borderId="11" xfId="56" applyNumberFormat="1" applyFont="1" applyFill="1" applyBorder="1" applyAlignment="1" applyProtection="1">
      <alignment vertical="center" wrapText="1"/>
      <protection/>
    </xf>
    <xf numFmtId="43" fontId="9" fillId="0" borderId="10" xfId="56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193" fontId="9" fillId="0" borderId="10" xfId="56" applyNumberFormat="1" applyFont="1" applyFill="1" applyBorder="1" applyAlignment="1" applyProtection="1">
      <alignment horizontal="right" vertical="center" wrapText="1"/>
      <protection/>
    </xf>
    <xf numFmtId="193" fontId="9" fillId="0" borderId="10" xfId="56" applyNumberFormat="1" applyFont="1" applyFill="1" applyBorder="1" applyAlignment="1" applyProtection="1">
      <alignment vertical="center" wrapText="1"/>
      <protection/>
    </xf>
    <xf numFmtId="193" fontId="9" fillId="0" borderId="10" xfId="56" applyNumberFormat="1" applyFont="1" applyFill="1" applyBorder="1" applyAlignment="1" applyProtection="1">
      <alignment wrapText="1"/>
      <protection/>
    </xf>
    <xf numFmtId="193" fontId="9" fillId="0" borderId="16" xfId="56" applyNumberFormat="1" applyFont="1" applyFill="1" applyBorder="1" applyAlignment="1">
      <alignment wrapText="1"/>
    </xf>
    <xf numFmtId="193" fontId="9" fillId="0" borderId="15" xfId="56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193" fontId="9" fillId="0" borderId="10" xfId="56" applyNumberFormat="1" applyFont="1" applyFill="1" applyBorder="1" applyAlignment="1">
      <alignment wrapText="1"/>
    </xf>
    <xf numFmtId="43" fontId="6" fillId="0" borderId="10" xfId="56" applyNumberFormat="1" applyFont="1" applyFill="1" applyBorder="1" applyAlignment="1">
      <alignment horizontal="left" vertical="center" indent="1"/>
    </xf>
    <xf numFmtId="193" fontId="9" fillId="0" borderId="10" xfId="56" applyNumberFormat="1" applyFont="1" applyFill="1" applyBorder="1" applyAlignment="1">
      <alignment/>
    </xf>
    <xf numFmtId="43" fontId="9" fillId="0" borderId="10" xfId="56" applyNumberFormat="1" applyFont="1" applyFill="1" applyBorder="1" applyAlignment="1">
      <alignment vertical="center"/>
    </xf>
    <xf numFmtId="193" fontId="9" fillId="0" borderId="11" xfId="56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194" fontId="9" fillId="0" borderId="16" xfId="56" applyNumberFormat="1" applyFont="1" applyFill="1" applyBorder="1" applyAlignment="1">
      <alignment wrapText="1"/>
    </xf>
    <xf numFmtId="194" fontId="9" fillId="0" borderId="10" xfId="56" applyNumberFormat="1" applyFont="1" applyFill="1" applyBorder="1" applyAlignment="1">
      <alignment wrapText="1"/>
    </xf>
    <xf numFmtId="195" fontId="9" fillId="0" borderId="10" xfId="56" applyNumberFormat="1" applyFont="1" applyFill="1" applyBorder="1" applyAlignment="1" applyProtection="1">
      <alignment/>
      <protection locked="0"/>
    </xf>
    <xf numFmtId="43" fontId="9" fillId="0" borderId="10" xfId="56" applyNumberFormat="1" applyFont="1" applyFill="1" applyBorder="1" applyAlignment="1" applyProtection="1">
      <alignment/>
      <protection locked="0"/>
    </xf>
    <xf numFmtId="43" fontId="12" fillId="0" borderId="10" xfId="56" applyNumberFormat="1" applyFont="1" applyFill="1" applyBorder="1" applyAlignment="1">
      <alignment vertical="center"/>
    </xf>
    <xf numFmtId="193" fontId="13" fillId="0" borderId="10" xfId="56" applyNumberFormat="1" applyFont="1" applyFill="1" applyBorder="1" applyAlignment="1">
      <alignment wrapText="1"/>
    </xf>
    <xf numFmtId="43" fontId="9" fillId="0" borderId="10" xfId="56" applyNumberFormat="1" applyFont="1" applyFill="1" applyBorder="1" applyAlignment="1" applyProtection="1">
      <alignment horizontal="left" vertical="center"/>
      <protection locked="0"/>
    </xf>
    <xf numFmtId="193" fontId="13" fillId="0" borderId="10" xfId="56" applyNumberFormat="1" applyFont="1" applyFill="1" applyBorder="1" applyAlignment="1">
      <alignment/>
    </xf>
    <xf numFmtId="43" fontId="12" fillId="0" borderId="10" xfId="56" applyNumberFormat="1" applyFont="1" applyFill="1" applyBorder="1" applyAlignment="1" applyProtection="1">
      <alignment horizontal="left"/>
      <protection locked="0"/>
    </xf>
    <xf numFmtId="194" fontId="13" fillId="0" borderId="10" xfId="56" applyNumberFormat="1" applyFont="1" applyFill="1" applyBorder="1" applyAlignment="1" applyProtection="1">
      <alignment/>
      <protection locked="0"/>
    </xf>
    <xf numFmtId="43" fontId="9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/>
      <protection locked="0"/>
    </xf>
    <xf numFmtId="43" fontId="12" fillId="0" borderId="10" xfId="56" applyNumberFormat="1" applyFont="1" applyFill="1" applyBorder="1" applyAlignment="1" applyProtection="1">
      <alignment/>
      <protection locked="0"/>
    </xf>
    <xf numFmtId="43" fontId="12" fillId="0" borderId="10" xfId="58" applyNumberFormat="1" applyFont="1" applyFill="1" applyBorder="1" applyAlignment="1" applyProtection="1">
      <alignment horizontal="left" vertical="center"/>
      <protection locked="0"/>
    </xf>
    <xf numFmtId="193" fontId="13" fillId="0" borderId="10" xfId="58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194" fontId="9" fillId="0" borderId="15" xfId="56" applyNumberFormat="1" applyFont="1" applyFill="1" applyBorder="1" applyAlignment="1">
      <alignment wrapText="1"/>
    </xf>
    <xf numFmtId="43" fontId="12" fillId="0" borderId="10" xfId="58" applyNumberFormat="1" applyFont="1" applyBorder="1" applyAlignment="1" applyProtection="1">
      <alignment vertical="center"/>
      <protection locked="0"/>
    </xf>
    <xf numFmtId="193" fontId="13" fillId="0" borderId="10" xfId="58" applyNumberFormat="1" applyFont="1" applyBorder="1" applyAlignment="1" applyProtection="1">
      <alignment/>
      <protection locked="0"/>
    </xf>
    <xf numFmtId="0" fontId="9" fillId="0" borderId="16" xfId="0" applyFont="1" applyFill="1" applyBorder="1" applyAlignment="1">
      <alignment vertical="center" wrapText="1"/>
    </xf>
    <xf numFmtId="194" fontId="9" fillId="0" borderId="10" xfId="56" applyNumberFormat="1" applyFont="1" applyFill="1" applyBorder="1" applyAlignment="1" applyProtection="1">
      <alignment/>
      <protection locked="0"/>
    </xf>
    <xf numFmtId="0" fontId="13" fillId="0" borderId="10" xfId="43" applyFont="1" applyFill="1" applyBorder="1" applyAlignment="1">
      <alignment horizontal="left" wrapText="1"/>
      <protection/>
    </xf>
    <xf numFmtId="193" fontId="13" fillId="0" borderId="10" xfId="58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left" wrapText="1" indent="2"/>
      <protection/>
    </xf>
    <xf numFmtId="193" fontId="9" fillId="0" borderId="10" xfId="58" applyNumberFormat="1" applyFont="1" applyFill="1" applyBorder="1" applyAlignment="1">
      <alignment wrapText="1"/>
    </xf>
    <xf numFmtId="194" fontId="13" fillId="0" borderId="15" xfId="56" applyNumberFormat="1" applyFont="1" applyFill="1" applyBorder="1" applyAlignment="1">
      <alignment wrapText="1"/>
    </xf>
    <xf numFmtId="0" fontId="9" fillId="0" borderId="16" xfId="43" applyFont="1" applyFill="1" applyBorder="1" applyAlignment="1">
      <alignment wrapText="1"/>
      <protection/>
    </xf>
    <xf numFmtId="196" fontId="9" fillId="0" borderId="10" xfId="58" applyNumberFormat="1" applyFont="1" applyBorder="1" applyAlignment="1" applyProtection="1">
      <alignment/>
      <protection locked="0"/>
    </xf>
    <xf numFmtId="0" fontId="0" fillId="0" borderId="10" xfId="43" applyFont="1" applyFill="1" applyBorder="1" applyAlignment="1">
      <alignment horizontal="left" vertical="center" wrapText="1" indent="2"/>
      <protection/>
    </xf>
    <xf numFmtId="43" fontId="12" fillId="0" borderId="10" xfId="58" applyNumberFormat="1" applyFont="1" applyBorder="1" applyAlignment="1" applyProtection="1">
      <alignment/>
      <protection locked="0"/>
    </xf>
    <xf numFmtId="194" fontId="13" fillId="0" borderId="10" xfId="58" applyNumberFormat="1" applyFont="1" applyBorder="1" applyAlignment="1" applyProtection="1">
      <alignment/>
      <protection locked="0"/>
    </xf>
    <xf numFmtId="193" fontId="9" fillId="0" borderId="10" xfId="58" applyNumberFormat="1" applyFont="1" applyFill="1" applyBorder="1" applyAlignment="1" applyProtection="1">
      <alignment wrapText="1"/>
      <protection/>
    </xf>
    <xf numFmtId="0" fontId="0" fillId="0" borderId="10" xfId="43" applyFont="1" applyBorder="1" applyAlignment="1">
      <alignment horizontal="left" vertical="center" wrapText="1" indent="2"/>
      <protection/>
    </xf>
    <xf numFmtId="43" fontId="13" fillId="0" borderId="0" xfId="56" applyNumberFormat="1" applyFont="1" applyFill="1" applyAlignment="1" applyProtection="1">
      <alignment/>
      <protection locked="0"/>
    </xf>
    <xf numFmtId="0" fontId="14" fillId="0" borderId="10" xfId="43" applyFont="1" applyBorder="1" applyAlignment="1">
      <alignment horizontal="left" vertical="center" wrapText="1" indent="2"/>
      <protection/>
    </xf>
    <xf numFmtId="43" fontId="9" fillId="0" borderId="10" xfId="56" applyNumberFormat="1" applyFont="1" applyFill="1" applyBorder="1" applyAlignment="1" applyProtection="1">
      <alignment horizontal="left"/>
      <protection locked="0"/>
    </xf>
    <xf numFmtId="43" fontId="9" fillId="0" borderId="10" xfId="56" applyNumberFormat="1" applyFont="1" applyFill="1" applyBorder="1" applyAlignment="1" applyProtection="1">
      <alignment horizontal="center"/>
      <protection locked="0"/>
    </xf>
    <xf numFmtId="0" fontId="9" fillId="0" borderId="10" xfId="43" applyFont="1" applyBorder="1" applyAlignment="1">
      <alignment horizontal="left" vertical="center" wrapText="1" indent="2"/>
      <protection/>
    </xf>
    <xf numFmtId="194" fontId="9" fillId="0" borderId="16" xfId="56" applyNumberFormat="1" applyFont="1" applyFill="1" applyBorder="1" applyAlignment="1" applyProtection="1">
      <alignment/>
      <protection locked="0"/>
    </xf>
    <xf numFmtId="196" fontId="0" fillId="0" borderId="10" xfId="0" applyNumberFormat="1" applyFill="1" applyBorder="1" applyAlignment="1">
      <alignment horizontal="left" vertical="center" wrapText="1" indent="2"/>
    </xf>
    <xf numFmtId="3" fontId="12" fillId="0" borderId="10" xfId="0" applyNumberFormat="1" applyFont="1" applyFill="1" applyBorder="1" applyAlignment="1" applyProtection="1">
      <alignment vertical="center"/>
      <protection/>
    </xf>
    <xf numFmtId="193" fontId="13" fillId="0" borderId="15" xfId="56" applyNumberFormat="1" applyFont="1" applyFill="1" applyBorder="1" applyAlignment="1">
      <alignment wrapText="1"/>
    </xf>
    <xf numFmtId="196" fontId="12" fillId="0" borderId="10" xfId="0" applyNumberFormat="1" applyFont="1" applyFill="1" applyBorder="1" applyAlignment="1">
      <alignment horizontal="left" wrapText="1"/>
    </xf>
    <xf numFmtId="196" fontId="12" fillId="0" borderId="10" xfId="0" applyNumberFormat="1" applyFont="1" applyFill="1" applyBorder="1" applyAlignment="1">
      <alignment wrapText="1"/>
    </xf>
    <xf numFmtId="43" fontId="10" fillId="0" borderId="10" xfId="56" applyNumberFormat="1" applyFont="1" applyFill="1" applyBorder="1" applyAlignment="1" applyProtection="1">
      <alignment horizontal="center"/>
      <protection locked="0"/>
    </xf>
    <xf numFmtId="193" fontId="11" fillId="0" borderId="10" xfId="56" applyNumberFormat="1" applyFont="1" applyFill="1" applyBorder="1" applyAlignment="1" applyProtection="1">
      <alignment/>
      <protection/>
    </xf>
    <xf numFmtId="194" fontId="11" fillId="0" borderId="10" xfId="56" applyNumberFormat="1" applyFont="1" applyFill="1" applyBorder="1" applyAlignment="1" applyProtection="1">
      <alignment/>
      <protection locked="0"/>
    </xf>
    <xf numFmtId="43" fontId="15" fillId="0" borderId="0" xfId="56" applyNumberFormat="1" applyFont="1" applyFill="1" applyAlignment="1" applyProtection="1">
      <alignment/>
      <protection locked="0"/>
    </xf>
    <xf numFmtId="193" fontId="15" fillId="0" borderId="0" xfId="56" applyNumberFormat="1" applyFont="1" applyFill="1" applyAlignment="1" applyProtection="1">
      <alignment/>
      <protection locked="0"/>
    </xf>
    <xf numFmtId="194" fontId="15" fillId="0" borderId="0" xfId="56" applyNumberFormat="1" applyFont="1" applyFill="1" applyAlignment="1" applyProtection="1">
      <alignment/>
      <protection locked="0"/>
    </xf>
    <xf numFmtId="194" fontId="9" fillId="0" borderId="0" xfId="56" applyNumberFormat="1" applyFont="1" applyFill="1" applyAlignment="1" applyProtection="1">
      <alignment/>
      <protection locked="0"/>
    </xf>
    <xf numFmtId="193" fontId="9" fillId="0" borderId="0" xfId="56" applyNumberFormat="1" applyFont="1" applyFill="1" applyAlignment="1" applyProtection="1">
      <alignment/>
      <protection locked="0"/>
    </xf>
    <xf numFmtId="43" fontId="12" fillId="0" borderId="10" xfId="58" applyNumberFormat="1" applyFont="1" applyBorder="1" applyAlignment="1" applyProtection="1">
      <alignment vertical="center"/>
      <protection locked="0"/>
    </xf>
    <xf numFmtId="0" fontId="6" fillId="0" borderId="10" xfId="43" applyFont="1" applyFill="1" applyBorder="1" applyAlignment="1">
      <alignment horizontal="left" wrapText="1" indent="2"/>
      <protection/>
    </xf>
    <xf numFmtId="0" fontId="14" fillId="0" borderId="10" xfId="43" applyFont="1" applyBorder="1" applyAlignment="1">
      <alignment horizontal="left" vertical="center" wrapText="1" indent="2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196" fontId="12" fillId="0" borderId="10" xfId="0" applyNumberFormat="1" applyFont="1" applyFill="1" applyBorder="1" applyAlignment="1">
      <alignment horizontal="left" wrapText="1"/>
    </xf>
    <xf numFmtId="196" fontId="12" fillId="0" borderId="10" xfId="0" applyNumberFormat="1" applyFont="1" applyFill="1" applyBorder="1" applyAlignment="1">
      <alignment wrapText="1"/>
    </xf>
    <xf numFmtId="43" fontId="10" fillId="0" borderId="10" xfId="56" applyNumberFormat="1" applyFont="1" applyFill="1" applyBorder="1" applyAlignment="1" applyProtection="1">
      <alignment horizontal="center"/>
      <protection locked="0"/>
    </xf>
    <xf numFmtId="193" fontId="16" fillId="0" borderId="0" xfId="56" applyNumberFormat="1" applyFont="1" applyAlignment="1">
      <alignment horizontal="right" wrapText="1"/>
    </xf>
    <xf numFmtId="0" fontId="16" fillId="0" borderId="0" xfId="44" applyFont="1" applyAlignment="1">
      <alignment wrapText="1"/>
      <protection/>
    </xf>
    <xf numFmtId="0" fontId="7" fillId="0" borderId="0" xfId="44" applyFont="1" applyAlignment="1">
      <alignment wrapText="1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/>
    </xf>
    <xf numFmtId="197" fontId="12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97" fontId="12" fillId="0" borderId="19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0" fillId="0" borderId="13" xfId="0" applyNumberFormat="1" applyFill="1" applyBorder="1" applyAlignment="1" applyProtection="1">
      <alignment vertical="center"/>
      <protection/>
    </xf>
    <xf numFmtId="19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93" fontId="9" fillId="0" borderId="10" xfId="0" applyNumberFormat="1" applyFont="1" applyFill="1" applyBorder="1" applyAlignment="1" applyProtection="1">
      <alignment horizontal="right" vertical="top" wrapText="1"/>
      <protection locked="0"/>
    </xf>
    <xf numFmtId="193" fontId="9" fillId="0" borderId="13" xfId="0" applyNumberFormat="1" applyFont="1" applyFill="1" applyBorder="1" applyAlignment="1" applyProtection="1">
      <alignment horizontal="left" vertical="center"/>
      <protection/>
    </xf>
    <xf numFmtId="19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ill="1" applyBorder="1" applyAlignment="1" applyProtection="1">
      <alignment vertical="center"/>
      <protection/>
    </xf>
    <xf numFmtId="193" fontId="9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/>
    </xf>
    <xf numFmtId="198" fontId="9" fillId="0" borderId="10" xfId="0" applyNumberFormat="1" applyFont="1" applyFill="1" applyBorder="1" applyAlignment="1">
      <alignment vertical="center"/>
    </xf>
    <xf numFmtId="198" fontId="9" fillId="0" borderId="11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98" fontId="9" fillId="0" borderId="11" xfId="0" applyNumberFormat="1" applyFont="1" applyFill="1" applyBorder="1" applyAlignment="1" applyProtection="1">
      <alignment horizontal="right" vertical="top" wrapText="1"/>
      <protection locked="0"/>
    </xf>
    <xf numFmtId="198" fontId="9" fillId="0" borderId="16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>
      <alignment vertical="center"/>
    </xf>
    <xf numFmtId="198" fontId="9" fillId="0" borderId="19" xfId="0" applyNumberFormat="1" applyFont="1" applyFill="1" applyBorder="1" applyAlignment="1" applyProtection="1">
      <alignment horizontal="right" vertical="top" wrapText="1"/>
      <protection locked="0"/>
    </xf>
    <xf numFmtId="193" fontId="9" fillId="0" borderId="13" xfId="0" applyNumberFormat="1" applyFont="1" applyFill="1" applyBorder="1" applyAlignment="1">
      <alignment horizontal="left"/>
    </xf>
    <xf numFmtId="193" fontId="9" fillId="0" borderId="11" xfId="0" applyNumberFormat="1" applyFont="1" applyFill="1" applyBorder="1" applyAlignment="1" applyProtection="1">
      <alignment horizontal="right" vertical="top" wrapText="1"/>
      <protection locked="0"/>
    </xf>
    <xf numFmtId="193" fontId="9" fillId="0" borderId="10" xfId="0" applyNumberFormat="1" applyFont="1" applyFill="1" applyBorder="1" applyAlignment="1" applyProtection="1">
      <alignment horizontal="right" vertical="top" wrapText="1"/>
      <protection/>
    </xf>
    <xf numFmtId="193" fontId="0" fillId="0" borderId="13" xfId="0" applyNumberFormat="1" applyFill="1" applyBorder="1" applyAlignment="1" applyProtection="1">
      <alignment horizontal="left"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6" fillId="0" borderId="10" xfId="45" applyNumberFormat="1" applyFont="1" applyFill="1" applyBorder="1" applyAlignment="1" applyProtection="1">
      <alignment vertical="center"/>
      <protection/>
    </xf>
    <xf numFmtId="19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93" fontId="9" fillId="0" borderId="16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distributed" vertical="center"/>
    </xf>
    <xf numFmtId="193" fontId="13" fillId="0" borderId="10" xfId="0" applyNumberFormat="1" applyFont="1" applyFill="1" applyBorder="1" applyAlignment="1">
      <alignment horizontal="right" vertical="top" wrapText="1"/>
    </xf>
    <xf numFmtId="193" fontId="12" fillId="0" borderId="16" xfId="0" applyNumberFormat="1" applyFont="1" applyFill="1" applyBorder="1" applyAlignment="1">
      <alignment horizontal="distributed" vertical="center"/>
    </xf>
    <xf numFmtId="193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>
      <alignment vertical="center"/>
    </xf>
    <xf numFmtId="193" fontId="12" fillId="0" borderId="16" xfId="0" applyNumberFormat="1" applyFont="1" applyFill="1" applyBorder="1" applyAlignment="1">
      <alignment vertical="center"/>
    </xf>
    <xf numFmtId="193" fontId="9" fillId="0" borderId="13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horizontal="right" vertical="center" wrapText="1"/>
      <protection/>
    </xf>
    <xf numFmtId="193" fontId="13" fillId="0" borderId="10" xfId="0" applyNumberFormat="1" applyFont="1" applyFill="1" applyBorder="1" applyAlignment="1" applyProtection="1">
      <alignment horizontal="right" vertical="top" wrapText="1"/>
      <protection locked="0"/>
    </xf>
    <xf numFmtId="193" fontId="13" fillId="0" borderId="15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distributed" vertical="center"/>
    </xf>
    <xf numFmtId="193" fontId="12" fillId="0" borderId="10" xfId="0" applyNumberFormat="1" applyFont="1" applyFill="1" applyBorder="1" applyAlignment="1">
      <alignment horizontal="distributed" vertical="center"/>
    </xf>
    <xf numFmtId="196" fontId="4" fillId="0" borderId="0" xfId="41" applyNumberFormat="1" applyFont="1" applyFill="1" applyAlignment="1">
      <alignment horizontal="left" vertical="center"/>
      <protection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" fontId="14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7" fillId="0" borderId="0" xfId="46" applyNumberFormat="1" applyFont="1" applyFill="1" applyBorder="1" applyAlignment="1" applyProtection="1">
      <alignment vertical="center"/>
      <protection/>
    </xf>
    <xf numFmtId="193" fontId="17" fillId="0" borderId="0" xfId="46" applyNumberFormat="1" applyFont="1" applyFill="1" applyBorder="1" applyAlignment="1" applyProtection="1">
      <alignment vertical="center"/>
      <protection/>
    </xf>
    <xf numFmtId="199" fontId="17" fillId="0" borderId="0" xfId="46" applyNumberFormat="1" applyFont="1" applyFill="1" applyBorder="1" applyAlignment="1" applyProtection="1">
      <alignment vertical="center"/>
      <protection/>
    </xf>
    <xf numFmtId="199" fontId="9" fillId="0" borderId="0" xfId="0" applyNumberFormat="1" applyFont="1" applyFill="1" applyAlignment="1">
      <alignment vertical="center"/>
    </xf>
    <xf numFmtId="193" fontId="27" fillId="0" borderId="10" xfId="46" applyNumberFormat="1" applyFont="1" applyFill="1" applyBorder="1" applyAlignment="1" applyProtection="1">
      <alignment horizontal="center" vertical="center" wrapText="1"/>
      <protection/>
    </xf>
    <xf numFmtId="193" fontId="27" fillId="0" borderId="21" xfId="46" applyNumberFormat="1" applyFont="1" applyFill="1" applyBorder="1" applyAlignment="1" applyProtection="1">
      <alignment horizontal="center" vertical="center" wrapText="1"/>
      <protection/>
    </xf>
    <xf numFmtId="193" fontId="27" fillId="0" borderId="22" xfId="46" applyNumberFormat="1" applyFont="1" applyFill="1" applyBorder="1" applyAlignment="1" applyProtection="1">
      <alignment horizontal="center" vertical="center" wrapText="1"/>
      <protection/>
    </xf>
    <xf numFmtId="199" fontId="27" fillId="0" borderId="22" xfId="46" applyNumberFormat="1" applyFont="1" applyFill="1" applyBorder="1" applyAlignment="1" applyProtection="1">
      <alignment horizontal="center" vertical="center" wrapText="1"/>
      <protection/>
    </xf>
    <xf numFmtId="193" fontId="27" fillId="0" borderId="23" xfId="46" applyNumberFormat="1" applyFont="1" applyFill="1" applyBorder="1" applyAlignment="1" applyProtection="1">
      <alignment horizontal="center" vertical="center" wrapText="1"/>
      <protection/>
    </xf>
    <xf numFmtId="193" fontId="27" fillId="0" borderId="24" xfId="46" applyNumberFormat="1" applyFont="1" applyFill="1" applyBorder="1" applyAlignment="1" applyProtection="1">
      <alignment horizontal="center" vertical="center" wrapText="1"/>
      <protection/>
    </xf>
    <xf numFmtId="199" fontId="27" fillId="0" borderId="23" xfId="46" applyNumberFormat="1" applyFont="1" applyFill="1" applyBorder="1" applyAlignment="1" applyProtection="1">
      <alignment horizontal="center" vertical="center" wrapText="1"/>
      <protection/>
    </xf>
    <xf numFmtId="0" fontId="18" fillId="0" borderId="23" xfId="46" applyNumberFormat="1" applyFont="1" applyFill="1" applyBorder="1" applyAlignment="1" applyProtection="1">
      <alignment horizontal="left" vertical="center" wrapText="1"/>
      <protection/>
    </xf>
    <xf numFmtId="193" fontId="17" fillId="0" borderId="23" xfId="46" applyNumberFormat="1" applyFont="1" applyFill="1" applyBorder="1" applyAlignment="1" applyProtection="1">
      <alignment horizontal="right" vertical="center" wrapText="1"/>
      <protection/>
    </xf>
    <xf numFmtId="193" fontId="17" fillId="0" borderId="22" xfId="46" applyNumberFormat="1" applyFont="1" applyFill="1" applyBorder="1" applyAlignment="1" applyProtection="1">
      <alignment horizontal="right" vertical="center"/>
      <protection/>
    </xf>
    <xf numFmtId="193" fontId="17" fillId="0" borderId="23" xfId="56" applyNumberFormat="1" applyFont="1" applyFill="1" applyBorder="1" applyAlignment="1" applyProtection="1">
      <alignment horizontal="right" vertical="center" wrapText="1"/>
      <protection/>
    </xf>
    <xf numFmtId="193" fontId="17" fillId="0" borderId="22" xfId="56" applyNumberFormat="1" applyFont="1" applyFill="1" applyBorder="1" applyAlignment="1" applyProtection="1">
      <alignment horizontal="right" vertical="center"/>
      <protection/>
    </xf>
    <xf numFmtId="193" fontId="17" fillId="0" borderId="22" xfId="33" applyNumberFormat="1" applyFont="1" applyFill="1" applyBorder="1" applyAlignment="1" applyProtection="1">
      <alignment horizontal="right" vertical="center"/>
      <protection/>
    </xf>
    <xf numFmtId="199" fontId="17" fillId="0" borderId="22" xfId="46" applyNumberFormat="1" applyFont="1" applyFill="1" applyBorder="1" applyAlignment="1" applyProtection="1">
      <alignment horizontal="right" vertical="center"/>
      <protection/>
    </xf>
    <xf numFmtId="193" fontId="17" fillId="0" borderId="25" xfId="56" applyNumberFormat="1" applyFont="1" applyFill="1" applyBorder="1" applyAlignment="1" applyProtection="1">
      <alignment horizontal="right" vertical="center"/>
      <protection/>
    </xf>
    <xf numFmtId="199" fontId="9" fillId="0" borderId="10" xfId="0" applyNumberFormat="1" applyFont="1" applyFill="1" applyBorder="1" applyAlignment="1">
      <alignment horizontal="right" vertical="center"/>
    </xf>
    <xf numFmtId="0" fontId="17" fillId="0" borderId="22" xfId="46" applyNumberFormat="1" applyFont="1" applyFill="1" applyBorder="1" applyAlignment="1" applyProtection="1">
      <alignment horizontal="left" vertical="center" wrapText="1"/>
      <protection/>
    </xf>
    <xf numFmtId="0" fontId="17" fillId="0" borderId="22" xfId="46" applyNumberFormat="1" applyFont="1" applyFill="1" applyBorder="1" applyAlignment="1" applyProtection="1">
      <alignment vertical="center" wrapText="1"/>
      <protection/>
    </xf>
    <xf numFmtId="199" fontId="17" fillId="0" borderId="23" xfId="56" applyNumberFormat="1" applyFont="1" applyFill="1" applyBorder="1" applyAlignment="1" applyProtection="1">
      <alignment horizontal="right" vertical="center" wrapText="1"/>
      <protection/>
    </xf>
    <xf numFmtId="0" fontId="18" fillId="0" borderId="22" xfId="46" applyNumberFormat="1" applyFont="1" applyFill="1" applyBorder="1" applyAlignment="1" applyProtection="1">
      <alignment horizontal="left" vertical="center" wrapText="1"/>
      <protection/>
    </xf>
    <xf numFmtId="199" fontId="9" fillId="0" borderId="10" xfId="56" applyNumberFormat="1" applyFont="1" applyFill="1" applyBorder="1" applyAlignment="1">
      <alignment horizontal="right" vertical="center"/>
    </xf>
    <xf numFmtId="0" fontId="18" fillId="0" borderId="23" xfId="46" applyNumberFormat="1" applyFont="1" applyFill="1" applyBorder="1" applyAlignment="1" applyProtection="1">
      <alignment vertical="center" wrapText="1"/>
      <protection/>
    </xf>
    <xf numFmtId="0" fontId="22" fillId="0" borderId="0" xfId="46" applyFont="1" applyFill="1">
      <alignment/>
      <protection/>
    </xf>
    <xf numFmtId="193" fontId="22" fillId="0" borderId="0" xfId="46" applyNumberFormat="1" applyFont="1" applyFill="1">
      <alignment/>
      <protection/>
    </xf>
    <xf numFmtId="199" fontId="22" fillId="0" borderId="0" xfId="46" applyNumberFormat="1" applyFont="1" applyFill="1">
      <alignment/>
      <protection/>
    </xf>
    <xf numFmtId="193" fontId="9" fillId="0" borderId="0" xfId="0" applyNumberFormat="1" applyFont="1" applyFill="1" applyAlignment="1">
      <alignment vertical="center"/>
    </xf>
    <xf numFmtId="0" fontId="0" fillId="0" borderId="0" xfId="40">
      <alignment vertical="center"/>
      <protection/>
    </xf>
    <xf numFmtId="0" fontId="6" fillId="0" borderId="0" xfId="40" applyFont="1" applyAlignment="1">
      <alignment vertical="center"/>
      <protection/>
    </xf>
    <xf numFmtId="0" fontId="6" fillId="0" borderId="0" xfId="40" applyFont="1">
      <alignment vertical="center"/>
      <protection/>
    </xf>
    <xf numFmtId="0" fontId="29" fillId="0" borderId="0" xfId="40" applyFont="1" applyAlignment="1">
      <alignment horizontal="center"/>
      <protection/>
    </xf>
    <xf numFmtId="43" fontId="8" fillId="0" borderId="0" xfId="56" applyNumberFormat="1" applyFont="1" applyFill="1" applyAlignment="1" applyProtection="1">
      <alignment horizontal="center"/>
      <protection locked="0"/>
    </xf>
    <xf numFmtId="43" fontId="7" fillId="0" borderId="0" xfId="56" applyNumberFormat="1" applyFont="1" applyFill="1" applyAlignment="1" applyProtection="1">
      <alignment horizontal="center"/>
      <protection locked="0"/>
    </xf>
    <xf numFmtId="43" fontId="6" fillId="0" borderId="26" xfId="42" applyNumberFormat="1" applyFont="1" applyFill="1" applyBorder="1" applyAlignment="1" applyProtection="1">
      <alignment vertical="distributed"/>
      <protection locked="0"/>
    </xf>
    <xf numFmtId="43" fontId="9" fillId="0" borderId="26" xfId="42" applyNumberFormat="1" applyFont="1" applyFill="1" applyBorder="1" applyAlignment="1" applyProtection="1">
      <alignment vertical="distributed"/>
      <protection locked="0"/>
    </xf>
    <xf numFmtId="43" fontId="10" fillId="0" borderId="11" xfId="56" applyNumberFormat="1" applyFont="1" applyFill="1" applyBorder="1" applyAlignment="1" applyProtection="1">
      <alignment horizontal="center" vertical="center" wrapText="1"/>
      <protection locked="0"/>
    </xf>
    <xf numFmtId="43" fontId="11" fillId="0" borderId="15" xfId="56" applyNumberFormat="1" applyFont="1" applyFill="1" applyBorder="1" applyAlignment="1" applyProtection="1">
      <alignment horizontal="center" vertical="center" wrapText="1"/>
      <protection locked="0"/>
    </xf>
    <xf numFmtId="193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193" fontId="11" fillId="0" borderId="15" xfId="56" applyNumberFormat="1" applyFont="1" applyFill="1" applyBorder="1" applyAlignment="1" applyProtection="1">
      <alignment horizontal="center" vertical="center" wrapText="1"/>
      <protection locked="0"/>
    </xf>
    <xf numFmtId="194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194" fontId="11" fillId="0" borderId="15" xfId="56" applyNumberFormat="1" applyFont="1" applyFill="1" applyBorder="1" applyAlignment="1" applyProtection="1">
      <alignment horizontal="center" vertical="center" wrapText="1"/>
      <protection locked="0"/>
    </xf>
    <xf numFmtId="194" fontId="10" fillId="0" borderId="12" xfId="56" applyNumberFormat="1" applyFont="1" applyFill="1" applyBorder="1" applyAlignment="1" applyProtection="1">
      <alignment horizontal="center"/>
      <protection locked="0"/>
    </xf>
    <xf numFmtId="194" fontId="11" fillId="0" borderId="13" xfId="56" applyNumberFormat="1" applyFont="1" applyFill="1" applyBorder="1" applyAlignment="1" applyProtection="1">
      <alignment horizontal="center"/>
      <protection locked="0"/>
    </xf>
    <xf numFmtId="194" fontId="11" fillId="0" borderId="16" xfId="56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8" fillId="0" borderId="0" xfId="56" applyNumberFormat="1" applyFont="1" applyFill="1" applyAlignment="1" applyProtection="1">
      <alignment horizontal="center"/>
      <protection locked="0"/>
    </xf>
    <xf numFmtId="43" fontId="6" fillId="0" borderId="26" xfId="42" applyNumberFormat="1" applyFont="1" applyFill="1" applyBorder="1" applyAlignment="1" applyProtection="1">
      <alignment vertical="distributed"/>
      <protection locked="0"/>
    </xf>
    <xf numFmtId="43" fontId="10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6" applyNumberFormat="1" applyFont="1" applyFill="1" applyBorder="1" applyAlignment="1" applyProtection="1">
      <alignment horizontal="center" vertical="center"/>
      <protection/>
    </xf>
    <xf numFmtId="0" fontId="18" fillId="0" borderId="0" xfId="46" applyNumberFormat="1" applyFont="1" applyFill="1" applyBorder="1" applyAlignment="1" applyProtection="1">
      <alignment horizontal="left" vertical="center"/>
      <protection/>
    </xf>
    <xf numFmtId="0" fontId="17" fillId="0" borderId="0" xfId="46" applyNumberFormat="1" applyFont="1" applyFill="1" applyBorder="1" applyAlignment="1" applyProtection="1">
      <alignment horizontal="left" vertical="center"/>
      <protection/>
    </xf>
    <xf numFmtId="0" fontId="27" fillId="0" borderId="27" xfId="46" applyNumberFormat="1" applyFont="1" applyFill="1" applyBorder="1" applyAlignment="1" applyProtection="1">
      <alignment horizontal="center" vertical="center" wrapText="1"/>
      <protection/>
    </xf>
    <xf numFmtId="0" fontId="28" fillId="0" borderId="23" xfId="46" applyNumberFormat="1" applyFont="1" applyFill="1" applyBorder="1" applyAlignment="1" applyProtection="1">
      <alignment horizontal="center" vertical="center" wrapText="1"/>
      <protection/>
    </xf>
    <xf numFmtId="193" fontId="28" fillId="0" borderId="27" xfId="46" applyNumberFormat="1" applyFont="1" applyFill="1" applyBorder="1" applyAlignment="1" applyProtection="1">
      <alignment horizontal="center" vertical="center" wrapText="1"/>
      <protection/>
    </xf>
    <xf numFmtId="193" fontId="28" fillId="0" borderId="23" xfId="46" applyNumberFormat="1" applyFont="1" applyFill="1" applyBorder="1" applyAlignment="1" applyProtection="1">
      <alignment horizontal="center" vertical="center" wrapText="1"/>
      <protection/>
    </xf>
    <xf numFmtId="193" fontId="28" fillId="0" borderId="24" xfId="46" applyNumberFormat="1" applyFont="1" applyFill="1" applyBorder="1" applyAlignment="1" applyProtection="1">
      <alignment horizontal="center" vertical="center" wrapText="1"/>
      <protection/>
    </xf>
    <xf numFmtId="193" fontId="28" fillId="0" borderId="28" xfId="46" applyNumberFormat="1" applyFont="1" applyFill="1" applyBorder="1" applyAlignment="1" applyProtection="1">
      <alignment horizontal="center" vertical="center" wrapText="1"/>
      <protection/>
    </xf>
    <xf numFmtId="193" fontId="28" fillId="0" borderId="29" xfId="46" applyNumberFormat="1" applyFont="1" applyFill="1" applyBorder="1" applyAlignment="1" applyProtection="1">
      <alignment horizontal="center" vertical="center" wrapText="1"/>
      <protection/>
    </xf>
    <xf numFmtId="193" fontId="28" fillId="0" borderId="10" xfId="4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2" xfId="41"/>
    <cellStyle name="常规_2000年月报上报格式" xfId="42"/>
    <cellStyle name="常规_2013年部门预算输出表(1月20日）" xfId="43"/>
    <cellStyle name="常规_2013预算调整表一、二、三" xfId="44"/>
    <cellStyle name="常规_2014年基金支出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千位分隔_2015年财政收支预算1－10表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"/>
  <sheetViews>
    <sheetView showGridLines="0" zoomScalePageLayoutView="0" workbookViewId="0" topLeftCell="A1">
      <selection activeCell="R23" sqref="R23"/>
    </sheetView>
  </sheetViews>
  <sheetFormatPr defaultColWidth="9.16015625" defaultRowHeight="11.25"/>
  <cols>
    <col min="1" max="1" width="8.16015625" style="228" customWidth="1"/>
    <col min="2" max="16" width="6.5" style="228" customWidth="1"/>
    <col min="17" max="18" width="7" style="228" customWidth="1"/>
    <col min="19" max="16384" width="9.16015625" style="228" customWidth="1"/>
  </cols>
  <sheetData>
    <row r="1" ht="52.5" customHeight="1"/>
    <row r="2" spans="1:24" ht="12.75" customHeight="1">
      <c r="A2" s="229"/>
      <c r="X2" s="230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2" spans="1:26" ht="57" customHeight="1">
      <c r="A12" s="231" t="s">
        <v>832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26" ht="12" customHeight="1"/>
  </sheetData>
  <sheetProtection/>
  <mergeCells count="1">
    <mergeCell ref="A12:Z12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17" sqref="H17"/>
    </sheetView>
  </sheetViews>
  <sheetFormatPr defaultColWidth="9.33203125" defaultRowHeight="11.25"/>
  <cols>
    <col min="1" max="1" width="33.83203125" style="197" customWidth="1"/>
    <col min="2" max="2" width="15.66015625" style="227" customWidth="1"/>
    <col min="3" max="3" width="14" style="227" hidden="1" customWidth="1"/>
    <col min="4" max="4" width="12.5" style="227" customWidth="1"/>
    <col min="5" max="5" width="14.66015625" style="227" customWidth="1"/>
    <col min="6" max="6" width="15.5" style="227" customWidth="1"/>
    <col min="7" max="7" width="14.83203125" style="227" customWidth="1"/>
    <col min="8" max="8" width="13.5" style="201" customWidth="1"/>
    <col min="9" max="9" width="11.66015625" style="227" customWidth="1"/>
    <col min="10" max="10" width="15" style="227" customWidth="1"/>
    <col min="11" max="11" width="14.5" style="227" customWidth="1"/>
    <col min="12" max="12" width="11.83203125" style="201" customWidth="1"/>
    <col min="13" max="16384" width="9.33203125" style="197" customWidth="1"/>
  </cols>
  <sheetData>
    <row r="1" spans="1:12" ht="22.5">
      <c r="A1" s="263" t="s">
        <v>831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1" ht="15.75">
      <c r="A2" s="198"/>
      <c r="B2" s="199"/>
      <c r="C2" s="199"/>
      <c r="D2" s="199"/>
      <c r="E2" s="199"/>
      <c r="F2" s="199"/>
      <c r="G2" s="199"/>
      <c r="H2" s="200"/>
      <c r="I2" s="199"/>
      <c r="J2" s="199"/>
      <c r="K2" s="199"/>
    </row>
    <row r="3" spans="1:12" ht="15.75">
      <c r="A3" s="264" t="s">
        <v>806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8.75" customHeight="1">
      <c r="A4" s="266" t="s">
        <v>807</v>
      </c>
      <c r="B4" s="268" t="s">
        <v>808</v>
      </c>
      <c r="C4" s="268" t="s">
        <v>809</v>
      </c>
      <c r="D4" s="271" t="s">
        <v>810</v>
      </c>
      <c r="E4" s="272"/>
      <c r="F4" s="272"/>
      <c r="G4" s="272"/>
      <c r="H4" s="272"/>
      <c r="I4" s="273" t="s">
        <v>811</v>
      </c>
      <c r="J4" s="273"/>
      <c r="K4" s="273"/>
      <c r="L4" s="273"/>
    </row>
    <row r="5" spans="1:12" ht="62.25" customHeight="1">
      <c r="A5" s="267"/>
      <c r="B5" s="269"/>
      <c r="C5" s="270"/>
      <c r="D5" s="202" t="s">
        <v>812</v>
      </c>
      <c r="E5" s="203" t="s">
        <v>813</v>
      </c>
      <c r="F5" s="204" t="s">
        <v>814</v>
      </c>
      <c r="G5" s="204" t="s">
        <v>815</v>
      </c>
      <c r="H5" s="205" t="s">
        <v>816</v>
      </c>
      <c r="I5" s="206" t="s">
        <v>119</v>
      </c>
      <c r="J5" s="206" t="s">
        <v>813</v>
      </c>
      <c r="K5" s="207" t="s">
        <v>814</v>
      </c>
      <c r="L5" s="208" t="s">
        <v>816</v>
      </c>
    </row>
    <row r="6" spans="1:12" ht="30" customHeight="1" hidden="1">
      <c r="A6" s="219" t="s">
        <v>821</v>
      </c>
      <c r="B6" s="212">
        <v>4117</v>
      </c>
      <c r="C6" s="212">
        <v>0</v>
      </c>
      <c r="D6" s="212">
        <v>0</v>
      </c>
      <c r="E6" s="212"/>
      <c r="F6" s="212"/>
      <c r="G6" s="212">
        <v>0</v>
      </c>
      <c r="H6" s="220">
        <v>0</v>
      </c>
      <c r="I6" s="213">
        <v>0</v>
      </c>
      <c r="J6" s="212"/>
      <c r="K6" s="212"/>
      <c r="L6" s="220">
        <v>0</v>
      </c>
    </row>
    <row r="7" spans="1:12" ht="30" customHeight="1" hidden="1">
      <c r="A7" s="219" t="s">
        <v>822</v>
      </c>
      <c r="B7" s="212">
        <v>4045</v>
      </c>
      <c r="C7" s="212">
        <v>0</v>
      </c>
      <c r="D7" s="212">
        <v>0</v>
      </c>
      <c r="E7" s="212"/>
      <c r="F7" s="212"/>
      <c r="G7" s="212">
        <v>0</v>
      </c>
      <c r="H7" s="220">
        <v>0</v>
      </c>
      <c r="I7" s="213">
        <v>0</v>
      </c>
      <c r="J7" s="212"/>
      <c r="K7" s="212"/>
      <c r="L7" s="220">
        <v>0</v>
      </c>
    </row>
    <row r="8" spans="1:12" ht="30" customHeight="1">
      <c r="A8" s="221" t="s">
        <v>823</v>
      </c>
      <c r="B8" s="210">
        <v>4117.2</v>
      </c>
      <c r="C8" s="211">
        <v>3343.34</v>
      </c>
      <c r="D8" s="212">
        <v>4469.02</v>
      </c>
      <c r="E8" s="213">
        <v>4469.02</v>
      </c>
      <c r="F8" s="213"/>
      <c r="G8" s="214">
        <v>108.5451277567279</v>
      </c>
      <c r="H8" s="215">
        <v>33.669324687288764</v>
      </c>
      <c r="I8" s="213">
        <v>5028.92</v>
      </c>
      <c r="J8" s="213">
        <v>5028.92</v>
      </c>
      <c r="K8" s="216"/>
      <c r="L8" s="217">
        <v>12.528473804100217</v>
      </c>
    </row>
    <row r="9" spans="1:12" ht="30" customHeight="1">
      <c r="A9" s="218" t="s">
        <v>824</v>
      </c>
      <c r="B9" s="210">
        <v>4045.2</v>
      </c>
      <c r="C9" s="211">
        <v>3343.08</v>
      </c>
      <c r="D9" s="212">
        <v>4452.6</v>
      </c>
      <c r="E9" s="213">
        <v>4452.6</v>
      </c>
      <c r="F9" s="213"/>
      <c r="G9" s="214">
        <v>110.07119549095225</v>
      </c>
      <c r="H9" s="215">
        <v>33.188556660325226</v>
      </c>
      <c r="I9" s="213">
        <v>4976.92</v>
      </c>
      <c r="J9" s="213">
        <v>4976.92</v>
      </c>
      <c r="K9" s="216"/>
      <c r="L9" s="217">
        <v>11.775591789067054</v>
      </c>
    </row>
    <row r="10" spans="1:12" ht="30" customHeight="1">
      <c r="A10" s="218" t="s">
        <v>825</v>
      </c>
      <c r="B10" s="210">
        <v>72</v>
      </c>
      <c r="C10" s="211">
        <v>0</v>
      </c>
      <c r="D10" s="212">
        <v>16.16</v>
      </c>
      <c r="E10" s="213">
        <v>16.16</v>
      </c>
      <c r="F10" s="213"/>
      <c r="G10" s="214">
        <v>22.444444444444443</v>
      </c>
      <c r="H10" s="215"/>
      <c r="I10" s="213">
        <v>52</v>
      </c>
      <c r="J10" s="213">
        <v>52</v>
      </c>
      <c r="K10" s="216"/>
      <c r="L10" s="222">
        <v>0</v>
      </c>
    </row>
    <row r="11" spans="1:12" ht="30" customHeight="1" hidden="1">
      <c r="A11" s="219" t="s">
        <v>826</v>
      </c>
      <c r="B11" s="212"/>
      <c r="C11" s="212">
        <v>0</v>
      </c>
      <c r="D11" s="212">
        <v>0</v>
      </c>
      <c r="E11" s="212"/>
      <c r="F11" s="212"/>
      <c r="G11" s="212" t="e">
        <v>#DIV/0!</v>
      </c>
      <c r="H11" s="215" t="e">
        <v>#DIV/0!</v>
      </c>
      <c r="I11" s="213">
        <v>0</v>
      </c>
      <c r="J11" s="212"/>
      <c r="K11" s="212"/>
      <c r="L11" s="220">
        <v>0</v>
      </c>
    </row>
    <row r="12" spans="1:12" ht="30" customHeight="1">
      <c r="A12" s="223" t="s">
        <v>827</v>
      </c>
      <c r="B12" s="210">
        <v>4079.11</v>
      </c>
      <c r="C12" s="211">
        <v>3462.37</v>
      </c>
      <c r="D12" s="212">
        <v>4079.11</v>
      </c>
      <c r="E12" s="213">
        <v>4079.11</v>
      </c>
      <c r="F12" s="213"/>
      <c r="G12" s="214">
        <v>100</v>
      </c>
      <c r="H12" s="215">
        <v>17.81265433792461</v>
      </c>
      <c r="I12" s="213">
        <v>4982.81</v>
      </c>
      <c r="J12" s="213">
        <v>4982.81</v>
      </c>
      <c r="K12" s="216"/>
      <c r="L12" s="217">
        <v>22.154342491376802</v>
      </c>
    </row>
    <row r="13" spans="1:12" ht="30" customHeight="1">
      <c r="A13" s="209" t="s">
        <v>828</v>
      </c>
      <c r="B13" s="210">
        <v>815.8000000000002</v>
      </c>
      <c r="C13" s="210">
        <v>616.7399999999998</v>
      </c>
      <c r="D13" s="212">
        <v>903.7</v>
      </c>
      <c r="E13" s="213">
        <v>903.7</v>
      </c>
      <c r="F13" s="213"/>
      <c r="G13" s="214">
        <v>110.77469968129441</v>
      </c>
      <c r="H13" s="215">
        <v>46.528520932645904</v>
      </c>
      <c r="I13" s="213">
        <v>907.5100000000002</v>
      </c>
      <c r="J13" s="213">
        <v>907.5100000000002</v>
      </c>
      <c r="K13" s="216"/>
      <c r="L13" s="217">
        <v>0.4216000885249721</v>
      </c>
    </row>
    <row r="14" spans="1:12" ht="30" customHeight="1">
      <c r="A14" s="221" t="s">
        <v>829</v>
      </c>
      <c r="B14" s="210">
        <v>4894.91</v>
      </c>
      <c r="C14" s="210">
        <v>4079.1099999999997</v>
      </c>
      <c r="D14" s="210">
        <v>4982.81</v>
      </c>
      <c r="E14" s="210">
        <v>4982.81</v>
      </c>
      <c r="F14" s="213"/>
      <c r="G14" s="214">
        <v>101.79574292479332</v>
      </c>
      <c r="H14" s="215">
        <v>22.154342491376816</v>
      </c>
      <c r="I14" s="213">
        <v>5890.320000000001</v>
      </c>
      <c r="J14" s="213">
        <v>5890.320000000001</v>
      </c>
      <c r="K14" s="216"/>
      <c r="L14" s="217">
        <v>18.212815660239908</v>
      </c>
    </row>
    <row r="15" spans="1:11" ht="15.75">
      <c r="A15" s="224"/>
      <c r="B15" s="225"/>
      <c r="C15" s="225"/>
      <c r="D15" s="225"/>
      <c r="E15" s="225"/>
      <c r="F15" s="225"/>
      <c r="G15" s="225"/>
      <c r="H15" s="226"/>
      <c r="I15" s="225"/>
      <c r="J15" s="225"/>
      <c r="K15" s="225"/>
    </row>
    <row r="16" spans="1:11" ht="15.75">
      <c r="A16" s="224"/>
      <c r="B16" s="225"/>
      <c r="C16" s="225"/>
      <c r="D16" s="225"/>
      <c r="E16" s="225"/>
      <c r="F16" s="225"/>
      <c r="G16" s="225"/>
      <c r="H16" s="226"/>
      <c r="I16" s="225"/>
      <c r="J16" s="225"/>
      <c r="K16" s="225"/>
    </row>
    <row r="17" spans="1:11" ht="15.75">
      <c r="A17" s="224"/>
      <c r="B17" s="225"/>
      <c r="C17" s="225"/>
      <c r="D17" s="225"/>
      <c r="E17" s="225"/>
      <c r="F17" s="225"/>
      <c r="G17" s="225"/>
      <c r="H17" s="226"/>
      <c r="I17" s="225"/>
      <c r="J17" s="225"/>
      <c r="K17" s="225"/>
    </row>
    <row r="18" spans="1:11" ht="15.75">
      <c r="A18" s="224"/>
      <c r="B18" s="225"/>
      <c r="C18" s="225"/>
      <c r="D18" s="225"/>
      <c r="E18" s="225"/>
      <c r="F18" s="225"/>
      <c r="G18" s="225"/>
      <c r="H18" s="226"/>
      <c r="I18" s="225"/>
      <c r="J18" s="225"/>
      <c r="K18" s="225"/>
    </row>
    <row r="19" spans="1:11" ht="15.75">
      <c r="A19" s="224"/>
      <c r="B19" s="225"/>
      <c r="C19" s="225"/>
      <c r="D19" s="225"/>
      <c r="E19" s="225"/>
      <c r="F19" s="225"/>
      <c r="G19" s="225"/>
      <c r="H19" s="226"/>
      <c r="I19" s="225"/>
      <c r="J19" s="225"/>
      <c r="K19" s="225"/>
    </row>
    <row r="20" spans="1:11" ht="15.75">
      <c r="A20" s="224"/>
      <c r="B20" s="225"/>
      <c r="C20" s="225"/>
      <c r="D20" s="225"/>
      <c r="E20" s="225"/>
      <c r="F20" s="225"/>
      <c r="G20" s="225"/>
      <c r="H20" s="226"/>
      <c r="I20" s="225"/>
      <c r="J20" s="225"/>
      <c r="K20" s="225"/>
    </row>
    <row r="21" spans="1:11" ht="15.75">
      <c r="A21" s="224"/>
      <c r="B21" s="225"/>
      <c r="C21" s="225"/>
      <c r="D21" s="225"/>
      <c r="E21" s="225"/>
      <c r="F21" s="225"/>
      <c r="G21" s="225"/>
      <c r="H21" s="226"/>
      <c r="I21" s="225"/>
      <c r="J21" s="225"/>
      <c r="K21" s="225"/>
    </row>
  </sheetData>
  <sheetProtection/>
  <mergeCells count="7">
    <mergeCell ref="A1:L1"/>
    <mergeCell ref="A3:L3"/>
    <mergeCell ref="A4:A5"/>
    <mergeCell ref="B4:B5"/>
    <mergeCell ref="C4:C5"/>
    <mergeCell ref="D4:H4"/>
    <mergeCell ref="I4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33.83203125" style="197" customWidth="1"/>
    <col min="2" max="2" width="15.66015625" style="227" customWidth="1"/>
    <col min="3" max="3" width="14" style="227" hidden="1" customWidth="1"/>
    <col min="4" max="4" width="12.5" style="227" customWidth="1"/>
    <col min="5" max="5" width="14.66015625" style="227" customWidth="1"/>
    <col min="6" max="6" width="15.5" style="227" customWidth="1"/>
    <col min="7" max="7" width="14.83203125" style="227" customWidth="1"/>
    <col min="8" max="8" width="13.5" style="201" customWidth="1"/>
    <col min="9" max="9" width="11.66015625" style="227" customWidth="1"/>
    <col min="10" max="10" width="15" style="227" customWidth="1"/>
    <col min="11" max="11" width="14.5" style="227" customWidth="1"/>
    <col min="12" max="12" width="11.83203125" style="201" customWidth="1"/>
    <col min="13" max="16384" width="9.33203125" style="197" customWidth="1"/>
  </cols>
  <sheetData>
    <row r="1" spans="1:12" ht="22.5">
      <c r="A1" s="263" t="s">
        <v>830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1" ht="15.75">
      <c r="A2" s="198"/>
      <c r="B2" s="199"/>
      <c r="C2" s="199"/>
      <c r="D2" s="199"/>
      <c r="E2" s="199"/>
      <c r="F2" s="199"/>
      <c r="G2" s="199"/>
      <c r="H2" s="200"/>
      <c r="I2" s="199"/>
      <c r="J2" s="199"/>
      <c r="K2" s="199"/>
    </row>
    <row r="3" spans="1:12" ht="15.75">
      <c r="A3" s="264" t="s">
        <v>806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8.75" customHeight="1">
      <c r="A4" s="266" t="s">
        <v>807</v>
      </c>
      <c r="B4" s="268" t="s">
        <v>808</v>
      </c>
      <c r="C4" s="268" t="s">
        <v>809</v>
      </c>
      <c r="D4" s="271" t="s">
        <v>810</v>
      </c>
      <c r="E4" s="272"/>
      <c r="F4" s="272"/>
      <c r="G4" s="272"/>
      <c r="H4" s="272"/>
      <c r="I4" s="273" t="s">
        <v>811</v>
      </c>
      <c r="J4" s="273"/>
      <c r="K4" s="273"/>
      <c r="L4" s="273"/>
    </row>
    <row r="5" spans="1:12" ht="62.25" customHeight="1">
      <c r="A5" s="267"/>
      <c r="B5" s="269"/>
      <c r="C5" s="270"/>
      <c r="D5" s="202" t="s">
        <v>812</v>
      </c>
      <c r="E5" s="203" t="s">
        <v>813</v>
      </c>
      <c r="F5" s="204" t="s">
        <v>814</v>
      </c>
      <c r="G5" s="204" t="s">
        <v>815</v>
      </c>
      <c r="H5" s="205" t="s">
        <v>816</v>
      </c>
      <c r="I5" s="206" t="s">
        <v>119</v>
      </c>
      <c r="J5" s="206" t="s">
        <v>813</v>
      </c>
      <c r="K5" s="207" t="s">
        <v>814</v>
      </c>
      <c r="L5" s="208" t="s">
        <v>816</v>
      </c>
    </row>
    <row r="6" spans="1:12" ht="30" customHeight="1">
      <c r="A6" s="209" t="s">
        <v>817</v>
      </c>
      <c r="B6" s="210">
        <v>4933</v>
      </c>
      <c r="C6" s="211">
        <v>3960.08</v>
      </c>
      <c r="D6" s="212">
        <f aca="true" t="shared" si="0" ref="D6:D11">SUM(E6:F6)</f>
        <v>5372.72</v>
      </c>
      <c r="E6" s="213">
        <v>5372.72</v>
      </c>
      <c r="F6" s="213"/>
      <c r="G6" s="214">
        <f>D6/B6*100</f>
        <v>108.91384553010339</v>
      </c>
      <c r="H6" s="215">
        <f>(D6-C6)/C6*100</f>
        <v>35.67200662612877</v>
      </c>
      <c r="I6" s="213">
        <f aca="true" t="shared" si="1" ref="I6:I11">SUM(J6:K6)</f>
        <v>5936.43</v>
      </c>
      <c r="J6" s="213">
        <v>5936.43</v>
      </c>
      <c r="K6" s="216"/>
      <c r="L6" s="217">
        <f>(I6-D6)/D6*100</f>
        <v>10.492078500275467</v>
      </c>
    </row>
    <row r="7" spans="1:12" ht="30" customHeight="1">
      <c r="A7" s="218" t="s">
        <v>818</v>
      </c>
      <c r="B7" s="210">
        <v>590</v>
      </c>
      <c r="C7" s="211">
        <v>702.2</v>
      </c>
      <c r="D7" s="212">
        <f t="shared" si="0"/>
        <v>781.9</v>
      </c>
      <c r="E7" s="213">
        <v>781.9</v>
      </c>
      <c r="F7" s="213"/>
      <c r="G7" s="214">
        <f>D7/B7*100</f>
        <v>132.52542372881356</v>
      </c>
      <c r="H7" s="215">
        <f>(D7-C7)/C7*100</f>
        <v>11.350042722870967</v>
      </c>
      <c r="I7" s="213">
        <f t="shared" si="1"/>
        <v>685.7</v>
      </c>
      <c r="J7" s="213">
        <v>685.7</v>
      </c>
      <c r="K7" s="216"/>
      <c r="L7" s="217">
        <f>(I7-D7)/D7*100</f>
        <v>-12.303363601483557</v>
      </c>
    </row>
    <row r="8" spans="1:12" ht="30" customHeight="1">
      <c r="A8" s="218" t="s">
        <v>819</v>
      </c>
      <c r="B8" s="210">
        <v>105</v>
      </c>
      <c r="C8" s="211">
        <v>118.85</v>
      </c>
      <c r="D8" s="212">
        <f t="shared" si="0"/>
        <v>127.29</v>
      </c>
      <c r="E8" s="213">
        <v>127.29</v>
      </c>
      <c r="F8" s="213"/>
      <c r="G8" s="214">
        <f>D8/B8*100</f>
        <v>121.22857142857144</v>
      </c>
      <c r="H8" s="215">
        <f>(D8-C8)/C8*100</f>
        <v>7.1013883045856225</v>
      </c>
      <c r="I8" s="213">
        <f t="shared" si="1"/>
        <v>135</v>
      </c>
      <c r="J8" s="213">
        <v>135</v>
      </c>
      <c r="K8" s="216"/>
      <c r="L8" s="217">
        <f>(I8-D8)/D8*100</f>
        <v>6.057035116662733</v>
      </c>
    </row>
    <row r="9" spans="1:12" ht="30" customHeight="1">
      <c r="A9" s="219" t="s">
        <v>820</v>
      </c>
      <c r="B9" s="210">
        <v>4238</v>
      </c>
      <c r="C9" s="211">
        <v>3139</v>
      </c>
      <c r="D9" s="212">
        <f t="shared" si="0"/>
        <v>4375.18</v>
      </c>
      <c r="E9" s="213">
        <v>4375.18</v>
      </c>
      <c r="F9" s="213"/>
      <c r="G9" s="214">
        <f>D9/B9*100</f>
        <v>103.23690420009439</v>
      </c>
      <c r="H9" s="215">
        <f>(D9-C9)/C9*100</f>
        <v>39.381331634278446</v>
      </c>
      <c r="I9" s="213">
        <f t="shared" si="1"/>
        <v>5115.73</v>
      </c>
      <c r="J9" s="213">
        <v>5115.73</v>
      </c>
      <c r="K9" s="216"/>
      <c r="L9" s="217">
        <f>(I9-D9)/D9*100</f>
        <v>16.92616075224332</v>
      </c>
    </row>
    <row r="10" spans="1:12" ht="30" customHeight="1" hidden="1">
      <c r="A10" s="219" t="s">
        <v>821</v>
      </c>
      <c r="B10" s="212">
        <v>4117</v>
      </c>
      <c r="C10" s="212">
        <f>SUM(D10:E10)</f>
        <v>0</v>
      </c>
      <c r="D10" s="212">
        <f t="shared" si="0"/>
        <v>0</v>
      </c>
      <c r="E10" s="212"/>
      <c r="F10" s="212"/>
      <c r="G10" s="212">
        <f>SUM(H10:I10)</f>
        <v>0</v>
      </c>
      <c r="H10" s="220">
        <f>SUM(I10:J10)</f>
        <v>0</v>
      </c>
      <c r="I10" s="213">
        <f t="shared" si="1"/>
        <v>0</v>
      </c>
      <c r="J10" s="212"/>
      <c r="K10" s="212"/>
      <c r="L10" s="220">
        <f>SUM(M10:N10)</f>
        <v>0</v>
      </c>
    </row>
    <row r="11" spans="1:12" ht="30" customHeight="1" hidden="1">
      <c r="A11" s="219" t="s">
        <v>822</v>
      </c>
      <c r="B11" s="212">
        <v>4045</v>
      </c>
      <c r="C11" s="212">
        <f>SUM(D11:E11)</f>
        <v>0</v>
      </c>
      <c r="D11" s="212">
        <f t="shared" si="0"/>
        <v>0</v>
      </c>
      <c r="E11" s="212"/>
      <c r="F11" s="212"/>
      <c r="G11" s="212">
        <f>SUM(H11:I11)</f>
        <v>0</v>
      </c>
      <c r="H11" s="220">
        <f>SUM(I11:J11)</f>
        <v>0</v>
      </c>
      <c r="I11" s="213">
        <f t="shared" si="1"/>
        <v>0</v>
      </c>
      <c r="J11" s="212"/>
      <c r="K11" s="212"/>
      <c r="L11" s="220">
        <f>SUM(M11:N11)</f>
        <v>0</v>
      </c>
    </row>
    <row r="12" spans="1:11" ht="15.75">
      <c r="A12" s="224"/>
      <c r="B12" s="225"/>
      <c r="C12" s="225"/>
      <c r="D12" s="225"/>
      <c r="E12" s="225"/>
      <c r="F12" s="225"/>
      <c r="G12" s="225"/>
      <c r="H12" s="226"/>
      <c r="I12" s="225"/>
      <c r="J12" s="225"/>
      <c r="K12" s="225"/>
    </row>
    <row r="13" spans="1:11" ht="15.75">
      <c r="A13" s="224"/>
      <c r="B13" s="225"/>
      <c r="C13" s="225"/>
      <c r="D13" s="225"/>
      <c r="E13" s="225"/>
      <c r="F13" s="225"/>
      <c r="G13" s="225"/>
      <c r="H13" s="226"/>
      <c r="I13" s="225"/>
      <c r="J13" s="225"/>
      <c r="K13" s="225"/>
    </row>
    <row r="14" spans="1:11" ht="15.75">
      <c r="A14" s="224"/>
      <c r="B14" s="225"/>
      <c r="C14" s="225"/>
      <c r="D14" s="225"/>
      <c r="E14" s="225"/>
      <c r="F14" s="225"/>
      <c r="G14" s="225"/>
      <c r="H14" s="226"/>
      <c r="I14" s="225"/>
      <c r="J14" s="225"/>
      <c r="K14" s="225"/>
    </row>
    <row r="15" spans="1:11" ht="15.75">
      <c r="A15" s="224"/>
      <c r="B15" s="225"/>
      <c r="C15" s="225"/>
      <c r="D15" s="225"/>
      <c r="E15" s="225"/>
      <c r="F15" s="225"/>
      <c r="G15" s="225"/>
      <c r="H15" s="226"/>
      <c r="I15" s="225"/>
      <c r="J15" s="225"/>
      <c r="K15" s="225"/>
    </row>
    <row r="16" spans="1:11" ht="15.75">
      <c r="A16" s="224"/>
      <c r="B16" s="225"/>
      <c r="C16" s="225"/>
      <c r="D16" s="225"/>
      <c r="E16" s="225"/>
      <c r="F16" s="225"/>
      <c r="G16" s="225"/>
      <c r="H16" s="226"/>
      <c r="I16" s="225"/>
      <c r="J16" s="225"/>
      <c r="K16" s="225"/>
    </row>
    <row r="17" spans="1:11" ht="15.75">
      <c r="A17" s="224"/>
      <c r="B17" s="225"/>
      <c r="C17" s="225"/>
      <c r="D17" s="225"/>
      <c r="E17" s="225"/>
      <c r="F17" s="225"/>
      <c r="G17" s="225"/>
      <c r="H17" s="226"/>
      <c r="I17" s="225"/>
      <c r="J17" s="225"/>
      <c r="K17" s="225"/>
    </row>
    <row r="18" spans="1:11" ht="15.75">
      <c r="A18" s="224"/>
      <c r="B18" s="225"/>
      <c r="C18" s="225"/>
      <c r="D18" s="225"/>
      <c r="E18" s="225"/>
      <c r="F18" s="225"/>
      <c r="G18" s="225"/>
      <c r="H18" s="226"/>
      <c r="I18" s="225"/>
      <c r="J18" s="225"/>
      <c r="K18" s="225"/>
    </row>
  </sheetData>
  <sheetProtection/>
  <mergeCells count="7">
    <mergeCell ref="A1:L1"/>
    <mergeCell ref="A3:L3"/>
    <mergeCell ref="A4:A5"/>
    <mergeCell ref="B4:B5"/>
    <mergeCell ref="C4:C5"/>
    <mergeCell ref="D4:H4"/>
    <mergeCell ref="I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D22" sqref="D22"/>
    </sheetView>
  </sheetViews>
  <sheetFormatPr defaultColWidth="9.33203125" defaultRowHeight="11.25"/>
  <cols>
    <col min="1" max="1" width="30" style="170" customWidth="1"/>
    <col min="2" max="2" width="56" style="170" customWidth="1"/>
    <col min="3" max="3" width="6.33203125" style="171" bestFit="1" customWidth="1"/>
    <col min="4" max="8" width="14.16015625" style="170" customWidth="1"/>
    <col min="9" max="9" width="35.33203125" style="170" customWidth="1"/>
    <col min="10" max="10" width="14.16015625" style="170" customWidth="1"/>
    <col min="11" max="16384" width="9.33203125" style="170" customWidth="1"/>
  </cols>
  <sheetData>
    <row r="1" ht="21" customHeight="1">
      <c r="A1" s="160" t="s">
        <v>733</v>
      </c>
    </row>
    <row r="2" spans="1:10" ht="36.75" customHeight="1">
      <c r="A2" s="245" t="s">
        <v>767</v>
      </c>
      <c r="B2" s="245"/>
      <c r="C2" s="245"/>
      <c r="D2" s="245"/>
      <c r="E2" s="245"/>
      <c r="F2" s="245"/>
      <c r="G2" s="245"/>
      <c r="H2" s="245"/>
      <c r="I2" s="245"/>
      <c r="J2" s="245"/>
    </row>
    <row r="3" ht="15.75" customHeight="1">
      <c r="J3" s="172"/>
    </row>
    <row r="4" spans="1:10" ht="13.5" customHeight="1">
      <c r="A4" s="173" t="s">
        <v>734</v>
      </c>
      <c r="J4" s="172" t="s">
        <v>735</v>
      </c>
    </row>
    <row r="5" spans="1:10" s="173" customFormat="1" ht="31.5" customHeight="1">
      <c r="A5" s="246" t="s">
        <v>736</v>
      </c>
      <c r="B5" s="246" t="s">
        <v>737</v>
      </c>
      <c r="C5" s="248" t="s">
        <v>738</v>
      </c>
      <c r="D5" s="248" t="s">
        <v>739</v>
      </c>
      <c r="E5" s="248"/>
      <c r="F5" s="248"/>
      <c r="G5" s="248" t="s">
        <v>740</v>
      </c>
      <c r="H5" s="248"/>
      <c r="I5" s="248"/>
      <c r="J5" s="249" t="s">
        <v>741</v>
      </c>
    </row>
    <row r="6" spans="1:10" s="173" customFormat="1" ht="21.75" customHeight="1">
      <c r="A6" s="247"/>
      <c r="B6" s="247"/>
      <c r="C6" s="248"/>
      <c r="D6" s="174" t="s">
        <v>742</v>
      </c>
      <c r="E6" s="174" t="s">
        <v>743</v>
      </c>
      <c r="F6" s="174" t="s">
        <v>744</v>
      </c>
      <c r="G6" s="174" t="s">
        <v>742</v>
      </c>
      <c r="H6" s="174" t="s">
        <v>743</v>
      </c>
      <c r="I6" s="174" t="s">
        <v>744</v>
      </c>
      <c r="J6" s="250"/>
    </row>
    <row r="7" spans="1:10" s="173" customFormat="1" ht="21.75" customHeight="1">
      <c r="A7" s="176"/>
      <c r="B7" s="175" t="s">
        <v>745</v>
      </c>
      <c r="C7" s="174"/>
      <c r="D7" s="174">
        <v>1</v>
      </c>
      <c r="E7" s="174">
        <v>2</v>
      </c>
      <c r="F7" s="174">
        <v>3</v>
      </c>
      <c r="G7" s="174">
        <v>4</v>
      </c>
      <c r="H7" s="174">
        <v>5</v>
      </c>
      <c r="I7" s="174">
        <v>6</v>
      </c>
      <c r="J7" s="174">
        <v>7</v>
      </c>
    </row>
    <row r="8" spans="1:10" s="173" customFormat="1" ht="17.25" customHeight="1">
      <c r="A8" s="177">
        <v>1030601</v>
      </c>
      <c r="B8" s="178" t="s">
        <v>746</v>
      </c>
      <c r="C8" s="174">
        <v>1</v>
      </c>
      <c r="D8" s="178"/>
      <c r="E8" s="178"/>
      <c r="F8" s="178"/>
      <c r="G8" s="178"/>
      <c r="H8" s="178"/>
      <c r="I8" s="178"/>
      <c r="J8" s="178"/>
    </row>
    <row r="9" spans="1:10" s="173" customFormat="1" ht="17.25" customHeight="1">
      <c r="A9" s="177">
        <v>103060103</v>
      </c>
      <c r="B9" s="178" t="s">
        <v>747</v>
      </c>
      <c r="C9" s="174">
        <v>2</v>
      </c>
      <c r="D9" s="178"/>
      <c r="E9" s="178"/>
      <c r="F9" s="178"/>
      <c r="G9" s="178"/>
      <c r="H9" s="178"/>
      <c r="I9" s="178"/>
      <c r="J9" s="178"/>
    </row>
    <row r="10" spans="1:10" s="173" customFormat="1" ht="17.25" customHeight="1">
      <c r="A10" s="177">
        <v>103060104</v>
      </c>
      <c r="B10" s="178" t="s">
        <v>748</v>
      </c>
      <c r="C10" s="174">
        <v>3</v>
      </c>
      <c r="D10" s="178"/>
      <c r="E10" s="178"/>
      <c r="F10" s="178"/>
      <c r="G10" s="178"/>
      <c r="H10" s="178"/>
      <c r="I10" s="178"/>
      <c r="J10" s="178"/>
    </row>
    <row r="11" spans="1:10" s="173" customFormat="1" ht="17.25" customHeight="1">
      <c r="A11" s="177"/>
      <c r="B11" s="1" t="s">
        <v>749</v>
      </c>
      <c r="C11" s="174">
        <v>4</v>
      </c>
      <c r="D11" s="178"/>
      <c r="E11" s="178"/>
      <c r="F11" s="178"/>
      <c r="G11" s="178"/>
      <c r="H11" s="178"/>
      <c r="I11" s="178"/>
      <c r="J11" s="178"/>
    </row>
    <row r="12" spans="1:10" s="173" customFormat="1" ht="17.25" customHeight="1">
      <c r="A12" s="177">
        <v>103060198</v>
      </c>
      <c r="B12" s="178" t="s">
        <v>750</v>
      </c>
      <c r="C12" s="174">
        <v>5</v>
      </c>
      <c r="D12" s="178"/>
      <c r="E12" s="178"/>
      <c r="F12" s="178"/>
      <c r="G12" s="1"/>
      <c r="H12" s="1"/>
      <c r="I12" s="178"/>
      <c r="J12" s="178"/>
    </row>
    <row r="13" spans="1:10" s="173" customFormat="1" ht="17.25" customHeight="1">
      <c r="A13" s="177">
        <v>1030602</v>
      </c>
      <c r="B13" s="178" t="s">
        <v>751</v>
      </c>
      <c r="C13" s="174">
        <v>6</v>
      </c>
      <c r="D13" s="178"/>
      <c r="E13" s="178"/>
      <c r="F13" s="178"/>
      <c r="G13" s="178"/>
      <c r="H13" s="178"/>
      <c r="I13" s="178"/>
      <c r="J13" s="178"/>
    </row>
    <row r="14" spans="1:10" s="173" customFormat="1" ht="17.25" customHeight="1">
      <c r="A14" s="177">
        <v>103060202</v>
      </c>
      <c r="B14" s="179" t="s">
        <v>752</v>
      </c>
      <c r="C14" s="174">
        <v>7</v>
      </c>
      <c r="D14" s="178"/>
      <c r="E14" s="178"/>
      <c r="F14" s="178"/>
      <c r="G14" s="178"/>
      <c r="H14" s="178"/>
      <c r="I14" s="178"/>
      <c r="J14" s="178"/>
    </row>
    <row r="15" spans="1:10" s="173" customFormat="1" ht="17.25" customHeight="1">
      <c r="A15" s="177">
        <v>103060203</v>
      </c>
      <c r="B15" s="179" t="s">
        <v>753</v>
      </c>
      <c r="C15" s="174">
        <v>8</v>
      </c>
      <c r="D15" s="178"/>
      <c r="E15" s="178"/>
      <c r="F15" s="178"/>
      <c r="G15" s="179"/>
      <c r="H15" s="179"/>
      <c r="I15" s="178"/>
      <c r="J15" s="178"/>
    </row>
    <row r="16" spans="1:10" s="173" customFormat="1" ht="11.25" customHeight="1">
      <c r="A16" s="177">
        <v>103060298</v>
      </c>
      <c r="B16" s="179" t="s">
        <v>754</v>
      </c>
      <c r="C16" s="174">
        <v>9</v>
      </c>
      <c r="D16" s="178"/>
      <c r="E16" s="178"/>
      <c r="F16" s="178"/>
      <c r="G16" s="179"/>
      <c r="H16" s="179"/>
      <c r="I16" s="178"/>
      <c r="J16" s="178"/>
    </row>
    <row r="17" spans="1:10" s="173" customFormat="1" ht="17.25" customHeight="1">
      <c r="A17" s="177">
        <v>1030603</v>
      </c>
      <c r="B17" s="178" t="s">
        <v>755</v>
      </c>
      <c r="C17" s="174">
        <v>10</v>
      </c>
      <c r="D17" s="178"/>
      <c r="E17" s="178"/>
      <c r="F17" s="178"/>
      <c r="G17" s="179"/>
      <c r="H17" s="179"/>
      <c r="I17" s="178"/>
      <c r="J17" s="178"/>
    </row>
    <row r="18" spans="1:10" s="173" customFormat="1" ht="17.25" customHeight="1">
      <c r="A18" s="177">
        <v>103060304</v>
      </c>
      <c r="B18" s="179" t="s">
        <v>756</v>
      </c>
      <c r="C18" s="174">
        <v>11</v>
      </c>
      <c r="D18" s="178"/>
      <c r="E18" s="178"/>
      <c r="F18" s="178"/>
      <c r="G18" s="178"/>
      <c r="H18" s="178"/>
      <c r="I18" s="178"/>
      <c r="J18" s="178"/>
    </row>
    <row r="19" spans="1:10" s="173" customFormat="1" ht="17.25" customHeight="1">
      <c r="A19" s="177">
        <v>103060305</v>
      </c>
      <c r="B19" s="179" t="s">
        <v>757</v>
      </c>
      <c r="C19" s="174">
        <v>12</v>
      </c>
      <c r="D19" s="178"/>
      <c r="E19" s="178"/>
      <c r="F19" s="178"/>
      <c r="G19" s="178"/>
      <c r="H19" s="178"/>
      <c r="I19" s="178"/>
      <c r="J19" s="178"/>
    </row>
    <row r="20" spans="1:10" s="173" customFormat="1" ht="17.25" customHeight="1">
      <c r="A20" s="177">
        <v>103060398</v>
      </c>
      <c r="B20" s="179" t="s">
        <v>758</v>
      </c>
      <c r="C20" s="174">
        <v>13</v>
      </c>
      <c r="D20" s="178"/>
      <c r="E20" s="178"/>
      <c r="F20" s="179"/>
      <c r="G20" s="179"/>
      <c r="H20" s="179"/>
      <c r="I20" s="178"/>
      <c r="J20" s="178"/>
    </row>
    <row r="21" spans="1:10" s="173" customFormat="1" ht="17.25" customHeight="1">
      <c r="A21" s="177">
        <v>1030604</v>
      </c>
      <c r="B21" s="178" t="s">
        <v>759</v>
      </c>
      <c r="C21" s="174">
        <v>14</v>
      </c>
      <c r="D21" s="178"/>
      <c r="E21" s="178"/>
      <c r="F21" s="179"/>
      <c r="G21" s="179"/>
      <c r="H21" s="179"/>
      <c r="I21" s="178"/>
      <c r="J21" s="178"/>
    </row>
    <row r="22" spans="1:10" s="173" customFormat="1" ht="17.25" customHeight="1">
      <c r="A22" s="177">
        <v>103060401</v>
      </c>
      <c r="B22" s="179" t="s">
        <v>760</v>
      </c>
      <c r="C22" s="174">
        <v>15</v>
      </c>
      <c r="D22" s="178"/>
      <c r="E22" s="178"/>
      <c r="F22" s="178"/>
      <c r="G22" s="178"/>
      <c r="H22" s="178"/>
      <c r="I22" s="178"/>
      <c r="J22" s="178"/>
    </row>
    <row r="23" spans="1:10" s="173" customFormat="1" ht="17.25" customHeight="1">
      <c r="A23" s="177">
        <v>103060402</v>
      </c>
      <c r="B23" s="179" t="s">
        <v>761</v>
      </c>
      <c r="C23" s="174">
        <v>16</v>
      </c>
      <c r="D23" s="178"/>
      <c r="E23" s="178"/>
      <c r="F23" s="179"/>
      <c r="G23" s="179"/>
      <c r="H23" s="179"/>
      <c r="I23" s="178"/>
      <c r="J23" s="178"/>
    </row>
    <row r="24" spans="1:10" s="173" customFormat="1" ht="17.25" customHeight="1">
      <c r="A24" s="177">
        <v>103060498</v>
      </c>
      <c r="B24" s="179" t="s">
        <v>762</v>
      </c>
      <c r="C24" s="174">
        <v>17</v>
      </c>
      <c r="D24" s="178"/>
      <c r="E24" s="178"/>
      <c r="F24" s="179"/>
      <c r="G24" s="179"/>
      <c r="H24" s="179"/>
      <c r="I24" s="178"/>
      <c r="J24" s="178"/>
    </row>
    <row r="25" spans="1:10" s="173" customFormat="1" ht="17.25" customHeight="1">
      <c r="A25" s="177">
        <v>11005</v>
      </c>
      <c r="B25" s="178" t="s">
        <v>763</v>
      </c>
      <c r="C25" s="174">
        <v>18</v>
      </c>
      <c r="D25" s="178"/>
      <c r="E25" s="174"/>
      <c r="F25" s="179"/>
      <c r="G25" s="179"/>
      <c r="H25" s="174"/>
      <c r="I25" s="178"/>
      <c r="J25" s="178"/>
    </row>
    <row r="26" spans="1:10" s="173" customFormat="1" ht="17.25" customHeight="1">
      <c r="A26" s="177">
        <v>1100501</v>
      </c>
      <c r="B26" s="178" t="s">
        <v>764</v>
      </c>
      <c r="C26" s="174">
        <v>19</v>
      </c>
      <c r="D26" s="178"/>
      <c r="E26" s="174"/>
      <c r="F26" s="179"/>
      <c r="G26" s="179"/>
      <c r="H26" s="174"/>
      <c r="I26" s="178"/>
      <c r="J26" s="178"/>
    </row>
    <row r="27" spans="1:10" s="173" customFormat="1" ht="17.25" customHeight="1">
      <c r="A27" s="177">
        <v>1030698</v>
      </c>
      <c r="B27" s="178" t="s">
        <v>765</v>
      </c>
      <c r="C27" s="174">
        <v>20</v>
      </c>
      <c r="D27" s="178"/>
      <c r="E27" s="178"/>
      <c r="F27" s="179"/>
      <c r="G27" s="179"/>
      <c r="H27" s="179"/>
      <c r="I27" s="178"/>
      <c r="J27" s="178"/>
    </row>
    <row r="28" spans="1:10" s="173" customFormat="1" ht="17.25" customHeight="1">
      <c r="A28" s="177"/>
      <c r="B28" s="180" t="s">
        <v>766</v>
      </c>
      <c r="C28" s="174">
        <v>21</v>
      </c>
      <c r="D28" s="181"/>
      <c r="E28" s="181"/>
      <c r="F28" s="181"/>
      <c r="G28" s="182"/>
      <c r="H28" s="182"/>
      <c r="I28" s="181"/>
      <c r="J28" s="178"/>
    </row>
    <row r="29" ht="19.5" customHeight="1">
      <c r="A29" s="183"/>
    </row>
  </sheetData>
  <sheetProtection/>
  <mergeCells count="7">
    <mergeCell ref="A2:J2"/>
    <mergeCell ref="A5:A6"/>
    <mergeCell ref="B5:B6"/>
    <mergeCell ref="C5:C6"/>
    <mergeCell ref="D5:F5"/>
    <mergeCell ref="G5:I5"/>
    <mergeCell ref="J5:J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2">
      <selection activeCell="H13" sqref="H13"/>
    </sheetView>
  </sheetViews>
  <sheetFormatPr defaultColWidth="9.33203125" defaultRowHeight="11.25"/>
  <cols>
    <col min="1" max="1" width="12.33203125" style="170" customWidth="1"/>
    <col min="2" max="2" width="43.16015625" style="170" customWidth="1"/>
    <col min="3" max="3" width="8.83203125" style="184" customWidth="1"/>
    <col min="4" max="4" width="9.33203125" style="170" customWidth="1"/>
    <col min="5" max="5" width="14.16015625" style="170" customWidth="1"/>
    <col min="6" max="6" width="16.83203125" style="170" customWidth="1"/>
    <col min="7" max="7" width="12.66015625" style="170" customWidth="1"/>
    <col min="8" max="8" width="16.5" style="170" customWidth="1"/>
    <col min="9" max="9" width="33.83203125" style="170" customWidth="1"/>
    <col min="10" max="10" width="16.5" style="170" customWidth="1"/>
    <col min="11" max="11" width="13.5" style="170" customWidth="1"/>
    <col min="12" max="12" width="16.33203125" style="170" customWidth="1"/>
    <col min="13" max="16384" width="9.33203125" style="170" customWidth="1"/>
  </cols>
  <sheetData>
    <row r="1" ht="18" customHeight="1">
      <c r="A1" s="160" t="s">
        <v>768</v>
      </c>
    </row>
    <row r="2" spans="1:12" ht="21" customHeight="1">
      <c r="A2" s="245" t="s">
        <v>805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ht="10.5" customHeight="1">
      <c r="L3" s="172"/>
    </row>
    <row r="4" spans="1:12" ht="19.5" customHeight="1">
      <c r="A4" s="252" t="s">
        <v>769</v>
      </c>
      <c r="B4" s="252"/>
      <c r="C4" s="185"/>
      <c r="L4" s="186" t="s">
        <v>770</v>
      </c>
    </row>
    <row r="5" spans="1:12" s="188" customFormat="1" ht="23.25" customHeight="1">
      <c r="A5" s="253" t="s">
        <v>771</v>
      </c>
      <c r="B5" s="256" t="s">
        <v>772</v>
      </c>
      <c r="C5" s="256" t="s">
        <v>773</v>
      </c>
      <c r="D5" s="251" t="s">
        <v>774</v>
      </c>
      <c r="E5" s="251"/>
      <c r="F5" s="251"/>
      <c r="G5" s="251"/>
      <c r="H5" s="251"/>
      <c r="I5" s="251"/>
      <c r="J5" s="251"/>
      <c r="K5" s="251"/>
      <c r="L5" s="251"/>
    </row>
    <row r="6" spans="1:12" s="188" customFormat="1" ht="19.5" customHeight="1">
      <c r="A6" s="254"/>
      <c r="B6" s="257"/>
      <c r="C6" s="257"/>
      <c r="D6" s="256" t="s">
        <v>775</v>
      </c>
      <c r="E6" s="251" t="s">
        <v>776</v>
      </c>
      <c r="F6" s="251"/>
      <c r="G6" s="259" t="s">
        <v>777</v>
      </c>
      <c r="H6" s="259"/>
      <c r="I6" s="259" t="s">
        <v>778</v>
      </c>
      <c r="J6" s="259"/>
      <c r="K6" s="251" t="s">
        <v>779</v>
      </c>
      <c r="L6" s="251"/>
    </row>
    <row r="7" spans="1:12" s="188" customFormat="1" ht="23.25" customHeight="1">
      <c r="A7" s="255"/>
      <c r="B7" s="258"/>
      <c r="C7" s="258"/>
      <c r="D7" s="258"/>
      <c r="E7" s="189" t="s">
        <v>780</v>
      </c>
      <c r="F7" s="189" t="s">
        <v>781</v>
      </c>
      <c r="G7" s="189" t="s">
        <v>780</v>
      </c>
      <c r="H7" s="189" t="s">
        <v>781</v>
      </c>
      <c r="I7" s="189" t="s">
        <v>780</v>
      </c>
      <c r="J7" s="189" t="s">
        <v>781</v>
      </c>
      <c r="K7" s="189" t="s">
        <v>780</v>
      </c>
      <c r="L7" s="189" t="s">
        <v>781</v>
      </c>
    </row>
    <row r="8" spans="1:12" s="188" customFormat="1" ht="18" customHeight="1">
      <c r="A8" s="191"/>
      <c r="B8" s="190" t="s">
        <v>782</v>
      </c>
      <c r="C8" s="190"/>
      <c r="D8" s="189">
        <v>1</v>
      </c>
      <c r="E8" s="190">
        <v>2</v>
      </c>
      <c r="F8" s="189">
        <v>3</v>
      </c>
      <c r="G8" s="189">
        <v>4</v>
      </c>
      <c r="H8" s="190">
        <v>5</v>
      </c>
      <c r="I8" s="189">
        <v>6</v>
      </c>
      <c r="J8" s="189">
        <v>7</v>
      </c>
      <c r="K8" s="190">
        <v>8</v>
      </c>
      <c r="L8" s="189">
        <v>9</v>
      </c>
    </row>
    <row r="9" spans="1:12" s="188" customFormat="1" ht="18" customHeight="1">
      <c r="A9" s="192">
        <v>205</v>
      </c>
      <c r="B9" s="193" t="s">
        <v>783</v>
      </c>
      <c r="C9" s="187">
        <v>1</v>
      </c>
      <c r="D9" s="194"/>
      <c r="E9" s="194"/>
      <c r="F9" s="194"/>
      <c r="G9" s="194"/>
      <c r="H9" s="194"/>
      <c r="I9" s="194"/>
      <c r="J9" s="194"/>
      <c r="K9" s="194"/>
      <c r="L9" s="194"/>
    </row>
    <row r="10" spans="1:12" s="188" customFormat="1" ht="18" customHeight="1">
      <c r="A10" s="192">
        <v>20551</v>
      </c>
      <c r="B10" s="193" t="s">
        <v>784</v>
      </c>
      <c r="C10" s="187">
        <v>2</v>
      </c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2" s="188" customFormat="1" ht="18" customHeight="1">
      <c r="A11" s="192">
        <v>2055101</v>
      </c>
      <c r="B11" s="193" t="s">
        <v>785</v>
      </c>
      <c r="C11" s="187">
        <v>3</v>
      </c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2" s="188" customFormat="1" ht="18" customHeight="1">
      <c r="A12" s="192">
        <v>2055102</v>
      </c>
      <c r="B12" s="193" t="s">
        <v>786</v>
      </c>
      <c r="C12" s="187">
        <v>4</v>
      </c>
      <c r="D12" s="194"/>
      <c r="E12" s="194"/>
      <c r="F12" s="194"/>
      <c r="G12" s="194"/>
      <c r="H12" s="194"/>
      <c r="I12" s="194"/>
      <c r="J12" s="194"/>
      <c r="K12" s="194"/>
      <c r="L12" s="194"/>
    </row>
    <row r="13" spans="1:12" s="188" customFormat="1" ht="18" customHeight="1">
      <c r="A13" s="192"/>
      <c r="B13" s="187" t="s">
        <v>787</v>
      </c>
      <c r="C13" s="187">
        <v>5</v>
      </c>
      <c r="D13" s="194"/>
      <c r="E13" s="194"/>
      <c r="F13" s="194"/>
      <c r="G13" s="194"/>
      <c r="H13" s="194"/>
      <c r="I13" s="194"/>
      <c r="J13" s="194"/>
      <c r="K13" s="194"/>
      <c r="L13" s="194"/>
    </row>
    <row r="14" spans="1:12" s="188" customFormat="1" ht="18" customHeight="1">
      <c r="A14" s="192">
        <v>2055199</v>
      </c>
      <c r="B14" s="193" t="s">
        <v>788</v>
      </c>
      <c r="C14" s="187">
        <v>6</v>
      </c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 s="188" customFormat="1" ht="18" customHeight="1">
      <c r="A15" s="192">
        <v>206</v>
      </c>
      <c r="B15" s="193" t="s">
        <v>789</v>
      </c>
      <c r="C15" s="187">
        <v>7</v>
      </c>
      <c r="D15" s="194"/>
      <c r="E15" s="194"/>
      <c r="F15" s="194"/>
      <c r="G15" s="194"/>
      <c r="H15" s="194"/>
      <c r="I15" s="194"/>
      <c r="J15" s="194"/>
      <c r="K15" s="194"/>
      <c r="L15" s="193"/>
    </row>
    <row r="16" spans="1:12" s="188" customFormat="1" ht="11.25" customHeight="1">
      <c r="A16" s="192"/>
      <c r="B16" s="187" t="s">
        <v>787</v>
      </c>
      <c r="C16" s="187">
        <v>8</v>
      </c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s="188" customFormat="1" ht="18" customHeight="1">
      <c r="A17" s="192">
        <v>207</v>
      </c>
      <c r="B17" s="193" t="s">
        <v>790</v>
      </c>
      <c r="C17" s="187">
        <v>9</v>
      </c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s="188" customFormat="1" ht="18" customHeight="1">
      <c r="A18" s="192"/>
      <c r="B18" s="187" t="s">
        <v>787</v>
      </c>
      <c r="C18" s="187">
        <v>10</v>
      </c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s="188" customFormat="1" ht="18" customHeight="1">
      <c r="A19" s="192">
        <v>211</v>
      </c>
      <c r="B19" s="193" t="s">
        <v>791</v>
      </c>
      <c r="C19" s="187">
        <v>11</v>
      </c>
      <c r="D19" s="194"/>
      <c r="E19" s="194"/>
      <c r="F19" s="194"/>
      <c r="G19" s="194"/>
      <c r="H19" s="194"/>
      <c r="I19" s="194"/>
      <c r="J19" s="194"/>
      <c r="K19" s="194"/>
      <c r="L19" s="193"/>
    </row>
    <row r="20" spans="1:12" s="188" customFormat="1" ht="18" customHeight="1">
      <c r="A20" s="192"/>
      <c r="B20" s="187" t="s">
        <v>787</v>
      </c>
      <c r="C20" s="187">
        <v>12</v>
      </c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2" s="188" customFormat="1" ht="18" customHeight="1">
      <c r="A21" s="192">
        <v>212</v>
      </c>
      <c r="B21" s="193" t="s">
        <v>792</v>
      </c>
      <c r="C21" s="187">
        <v>13</v>
      </c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2" s="188" customFormat="1" ht="18" customHeight="1">
      <c r="A22" s="192"/>
      <c r="B22" s="187" t="s">
        <v>787</v>
      </c>
      <c r="C22" s="187">
        <v>14</v>
      </c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2" s="188" customFormat="1" ht="18" customHeight="1">
      <c r="A23" s="192">
        <v>213</v>
      </c>
      <c r="B23" s="193" t="s">
        <v>793</v>
      </c>
      <c r="C23" s="187">
        <v>15</v>
      </c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2" s="188" customFormat="1" ht="18" customHeight="1">
      <c r="A24" s="192"/>
      <c r="B24" s="187" t="s">
        <v>787</v>
      </c>
      <c r="C24" s="187">
        <v>16</v>
      </c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s="188" customFormat="1" ht="18" customHeight="1">
      <c r="A25" s="192">
        <v>214</v>
      </c>
      <c r="B25" s="193" t="s">
        <v>794</v>
      </c>
      <c r="C25" s="187">
        <v>17</v>
      </c>
      <c r="D25" s="193"/>
      <c r="E25" s="193"/>
      <c r="F25" s="193"/>
      <c r="G25" s="193"/>
      <c r="H25" s="193"/>
      <c r="I25" s="193"/>
      <c r="J25" s="193"/>
      <c r="K25" s="193"/>
      <c r="L25" s="193"/>
    </row>
    <row r="26" spans="1:12" s="188" customFormat="1" ht="18" customHeight="1">
      <c r="A26" s="192"/>
      <c r="B26" s="187" t="s">
        <v>787</v>
      </c>
      <c r="C26" s="187">
        <v>18</v>
      </c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s="188" customFormat="1" ht="18" customHeight="1">
      <c r="A27" s="192">
        <v>215</v>
      </c>
      <c r="B27" s="193" t="s">
        <v>795</v>
      </c>
      <c r="C27" s="187">
        <v>19</v>
      </c>
      <c r="D27" s="193"/>
      <c r="E27" s="193"/>
      <c r="F27" s="193"/>
      <c r="G27" s="193"/>
      <c r="H27" s="193"/>
      <c r="I27" s="193"/>
      <c r="J27" s="193"/>
      <c r="K27" s="193"/>
      <c r="L27" s="193"/>
    </row>
    <row r="28" spans="1:12" s="188" customFormat="1" ht="18" customHeight="1">
      <c r="A28" s="192"/>
      <c r="B28" s="187" t="s">
        <v>787</v>
      </c>
      <c r="C28" s="187">
        <v>20</v>
      </c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2" s="188" customFormat="1" ht="18" customHeight="1">
      <c r="A29" s="192">
        <v>216</v>
      </c>
      <c r="B29" s="193" t="s">
        <v>796</v>
      </c>
      <c r="C29" s="187">
        <v>21</v>
      </c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s="188" customFormat="1" ht="18" customHeight="1">
      <c r="A30" s="192"/>
      <c r="B30" s="187" t="s">
        <v>787</v>
      </c>
      <c r="C30" s="187">
        <v>22</v>
      </c>
      <c r="D30" s="193"/>
      <c r="E30" s="193"/>
      <c r="F30" s="193"/>
      <c r="G30" s="193"/>
      <c r="H30" s="193"/>
      <c r="I30" s="193"/>
      <c r="J30" s="193"/>
      <c r="K30" s="193"/>
      <c r="L30" s="193"/>
    </row>
    <row r="31" spans="1:12" s="188" customFormat="1" ht="18" customHeight="1">
      <c r="A31" s="192">
        <v>229</v>
      </c>
      <c r="B31" s="193" t="s">
        <v>797</v>
      </c>
      <c r="C31" s="187">
        <v>23</v>
      </c>
      <c r="D31" s="193"/>
      <c r="E31" s="193"/>
      <c r="F31" s="193"/>
      <c r="G31" s="193"/>
      <c r="H31" s="193"/>
      <c r="I31" s="193"/>
      <c r="J31" s="193"/>
      <c r="K31" s="193"/>
      <c r="L31" s="193"/>
    </row>
    <row r="32" spans="1:12" s="188" customFormat="1" ht="18" customHeight="1">
      <c r="A32" s="192"/>
      <c r="B32" s="187" t="s">
        <v>787</v>
      </c>
      <c r="C32" s="187">
        <v>24</v>
      </c>
      <c r="D32" s="193"/>
      <c r="E32" s="193"/>
      <c r="F32" s="193"/>
      <c r="G32" s="193"/>
      <c r="H32" s="193"/>
      <c r="I32" s="193"/>
      <c r="J32" s="193"/>
      <c r="K32" s="193"/>
      <c r="L32" s="193"/>
    </row>
    <row r="33" spans="1:12" s="188" customFormat="1" ht="18" customHeight="1">
      <c r="A33" s="192">
        <v>230</v>
      </c>
      <c r="B33" s="193" t="s">
        <v>798</v>
      </c>
      <c r="C33" s="187">
        <v>25</v>
      </c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s="188" customFormat="1" ht="18" customHeight="1">
      <c r="A34" s="192">
        <v>23005</v>
      </c>
      <c r="B34" s="193" t="s">
        <v>799</v>
      </c>
      <c r="C34" s="187">
        <v>26</v>
      </c>
      <c r="D34" s="193"/>
      <c r="E34" s="193"/>
      <c r="F34" s="174" t="s">
        <v>800</v>
      </c>
      <c r="G34" s="193"/>
      <c r="H34" s="174" t="s">
        <v>800</v>
      </c>
      <c r="I34" s="193"/>
      <c r="J34" s="174" t="s">
        <v>800</v>
      </c>
      <c r="K34" s="193"/>
      <c r="L34" s="174" t="s">
        <v>800</v>
      </c>
    </row>
    <row r="35" spans="1:12" s="188" customFormat="1" ht="18" customHeight="1">
      <c r="A35" s="192">
        <v>2300501</v>
      </c>
      <c r="B35" s="193" t="s">
        <v>801</v>
      </c>
      <c r="C35" s="187">
        <v>27</v>
      </c>
      <c r="D35" s="193"/>
      <c r="E35" s="193"/>
      <c r="F35" s="174" t="s">
        <v>800</v>
      </c>
      <c r="G35" s="193"/>
      <c r="H35" s="174" t="s">
        <v>800</v>
      </c>
      <c r="I35" s="193"/>
      <c r="J35" s="174" t="s">
        <v>800</v>
      </c>
      <c r="K35" s="193"/>
      <c r="L35" s="174" t="s">
        <v>800</v>
      </c>
    </row>
    <row r="36" spans="1:12" s="188" customFormat="1" ht="18" customHeight="1">
      <c r="A36" s="192">
        <v>23008</v>
      </c>
      <c r="B36" s="193" t="s">
        <v>802</v>
      </c>
      <c r="C36" s="187">
        <v>28</v>
      </c>
      <c r="D36" s="193"/>
      <c r="E36" s="193"/>
      <c r="F36" s="193"/>
      <c r="G36" s="193"/>
      <c r="H36" s="193"/>
      <c r="I36" s="193"/>
      <c r="J36" s="193"/>
      <c r="K36" s="193"/>
      <c r="L36" s="193"/>
    </row>
    <row r="37" spans="1:12" s="188" customFormat="1" ht="18" customHeight="1">
      <c r="A37" s="192">
        <v>2300803</v>
      </c>
      <c r="B37" s="192" t="s">
        <v>803</v>
      </c>
      <c r="C37" s="187">
        <v>29</v>
      </c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s="188" customFormat="1" ht="18" customHeight="1">
      <c r="A38" s="192"/>
      <c r="B38" s="195" t="s">
        <v>804</v>
      </c>
      <c r="C38" s="187">
        <v>30</v>
      </c>
      <c r="D38" s="193"/>
      <c r="E38" s="193"/>
      <c r="F38" s="193"/>
      <c r="G38" s="193"/>
      <c r="H38" s="193"/>
      <c r="I38" s="193"/>
      <c r="J38" s="193"/>
      <c r="K38" s="193"/>
      <c r="L38" s="193"/>
    </row>
    <row r="39" spans="1:3" s="188" customFormat="1" ht="18" customHeight="1">
      <c r="A39" s="196"/>
      <c r="C39" s="184"/>
    </row>
  </sheetData>
  <sheetProtection/>
  <mergeCells count="11">
    <mergeCell ref="I6:J6"/>
    <mergeCell ref="K6:L6"/>
    <mergeCell ref="A2:L2"/>
    <mergeCell ref="A4:B4"/>
    <mergeCell ref="A5:A7"/>
    <mergeCell ref="B5:B7"/>
    <mergeCell ref="C5:C7"/>
    <mergeCell ref="D5:L5"/>
    <mergeCell ref="D6:D7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IV1"/>
    </sheetView>
  </sheetViews>
  <sheetFormatPr defaultColWidth="9.33203125" defaultRowHeight="19.5" customHeight="1"/>
  <cols>
    <col min="1" max="1" width="60.66015625" style="28" customWidth="1"/>
    <col min="2" max="2" width="19.16015625" style="105" customWidth="1"/>
    <col min="3" max="3" width="39.5" style="28" customWidth="1"/>
    <col min="4" max="4" width="18.5" style="104" customWidth="1"/>
    <col min="5" max="5" width="13" style="104" customWidth="1"/>
    <col min="6" max="6" width="12.83203125" style="104" customWidth="1"/>
    <col min="7" max="7" width="16.5" style="28" customWidth="1"/>
    <col min="8" max="16384" width="9.33203125" style="28" customWidth="1"/>
  </cols>
  <sheetData>
    <row r="1" spans="1:7" s="27" customFormat="1" ht="22.5" customHeight="1">
      <c r="A1" s="232" t="s">
        <v>495</v>
      </c>
      <c r="B1" s="233"/>
      <c r="C1" s="233"/>
      <c r="D1" s="233"/>
      <c r="E1" s="233"/>
      <c r="F1" s="233"/>
      <c r="G1" s="233"/>
    </row>
    <row r="2" spans="1:6" ht="17.25" customHeight="1">
      <c r="A2" s="234" t="s">
        <v>496</v>
      </c>
      <c r="B2" s="235"/>
      <c r="C2" s="235"/>
      <c r="D2" s="235"/>
      <c r="E2" s="28"/>
      <c r="F2" s="29" t="s">
        <v>497</v>
      </c>
    </row>
    <row r="3" spans="1:7" ht="18.75" customHeight="1">
      <c r="A3" s="236" t="s">
        <v>498</v>
      </c>
      <c r="B3" s="238" t="s">
        <v>499</v>
      </c>
      <c r="C3" s="236" t="s">
        <v>498</v>
      </c>
      <c r="D3" s="240" t="s">
        <v>500</v>
      </c>
      <c r="E3" s="242" t="s">
        <v>501</v>
      </c>
      <c r="F3" s="243"/>
      <c r="G3" s="244"/>
    </row>
    <row r="4" spans="1:7" ht="18" customHeight="1">
      <c r="A4" s="237"/>
      <c r="B4" s="239"/>
      <c r="C4" s="237"/>
      <c r="D4" s="241"/>
      <c r="E4" s="30" t="s">
        <v>502</v>
      </c>
      <c r="F4" s="31" t="s">
        <v>503</v>
      </c>
      <c r="G4" s="31" t="s">
        <v>504</v>
      </c>
    </row>
    <row r="5" spans="1:7" ht="21.75" customHeight="1">
      <c r="A5" s="32" t="s">
        <v>505</v>
      </c>
      <c r="B5" s="33">
        <v>1611.26</v>
      </c>
      <c r="C5" s="34" t="s">
        <v>506</v>
      </c>
      <c r="D5" s="35">
        <f aca="true" t="shared" si="0" ref="D5:D30">SUM(E5:G5)</f>
        <v>11240</v>
      </c>
      <c r="E5" s="36">
        <v>6483</v>
      </c>
      <c r="F5" s="33">
        <v>4464</v>
      </c>
      <c r="G5" s="37">
        <f>18+275</f>
        <v>293</v>
      </c>
    </row>
    <row r="6" spans="1:7" ht="21.75" customHeight="1">
      <c r="A6" s="32" t="s">
        <v>507</v>
      </c>
      <c r="B6" s="33">
        <v>420</v>
      </c>
      <c r="C6" s="34" t="s">
        <v>508</v>
      </c>
      <c r="D6" s="35">
        <f t="shared" si="0"/>
        <v>0</v>
      </c>
      <c r="E6" s="36"/>
      <c r="F6" s="33"/>
      <c r="G6" s="37"/>
    </row>
    <row r="7" spans="1:7" ht="21.75" customHeight="1">
      <c r="A7" s="32" t="s">
        <v>509</v>
      </c>
      <c r="B7" s="38">
        <v>5781.6</v>
      </c>
      <c r="C7" s="34" t="s">
        <v>510</v>
      </c>
      <c r="D7" s="35">
        <f t="shared" si="0"/>
        <v>127</v>
      </c>
      <c r="E7" s="36">
        <v>127</v>
      </c>
      <c r="F7" s="33"/>
      <c r="G7" s="37"/>
    </row>
    <row r="8" spans="1:7" ht="21.75" customHeight="1">
      <c r="A8" s="32" t="s">
        <v>511</v>
      </c>
      <c r="B8" s="38">
        <v>1239</v>
      </c>
      <c r="C8" s="34" t="s">
        <v>512</v>
      </c>
      <c r="D8" s="35">
        <f t="shared" si="0"/>
        <v>5402</v>
      </c>
      <c r="E8" s="36">
        <v>5376</v>
      </c>
      <c r="F8" s="33"/>
      <c r="G8" s="37">
        <f>4+22</f>
        <v>26</v>
      </c>
    </row>
    <row r="9" spans="1:7" ht="21.75" customHeight="1">
      <c r="A9" s="32" t="s">
        <v>513</v>
      </c>
      <c r="B9" s="38">
        <v>362.5</v>
      </c>
      <c r="C9" s="34" t="s">
        <v>514</v>
      </c>
      <c r="D9" s="35">
        <f t="shared" si="0"/>
        <v>27153</v>
      </c>
      <c r="E9" s="36">
        <v>22351</v>
      </c>
      <c r="F9" s="33"/>
      <c r="G9" s="37">
        <f>38+4117+647</f>
        <v>4802</v>
      </c>
    </row>
    <row r="10" spans="1:7" ht="21.75" customHeight="1">
      <c r="A10" s="32" t="s">
        <v>515</v>
      </c>
      <c r="B10" s="38">
        <v>559</v>
      </c>
      <c r="C10" s="34" t="s">
        <v>516</v>
      </c>
      <c r="D10" s="35">
        <f t="shared" si="0"/>
        <v>207</v>
      </c>
      <c r="E10" s="36">
        <v>180</v>
      </c>
      <c r="F10" s="33"/>
      <c r="G10" s="37">
        <v>27</v>
      </c>
    </row>
    <row r="11" spans="1:7" ht="21.75" customHeight="1">
      <c r="A11" s="32" t="s">
        <v>517</v>
      </c>
      <c r="B11" s="38">
        <v>908</v>
      </c>
      <c r="C11" s="34" t="s">
        <v>518</v>
      </c>
      <c r="D11" s="35">
        <f t="shared" si="0"/>
        <v>909</v>
      </c>
      <c r="E11" s="36">
        <v>665</v>
      </c>
      <c r="F11" s="33">
        <v>128</v>
      </c>
      <c r="G11" s="37">
        <v>116</v>
      </c>
    </row>
    <row r="12" spans="1:7" ht="21.75" customHeight="1">
      <c r="A12" s="39" t="s">
        <v>519</v>
      </c>
      <c r="B12" s="38">
        <v>550</v>
      </c>
      <c r="C12" s="34" t="s">
        <v>520</v>
      </c>
      <c r="D12" s="35">
        <f t="shared" si="0"/>
        <v>17080</v>
      </c>
      <c r="E12" s="36">
        <v>15744</v>
      </c>
      <c r="F12" s="33">
        <v>939</v>
      </c>
      <c r="G12" s="37">
        <f>90+307</f>
        <v>397</v>
      </c>
    </row>
    <row r="13" spans="1:7" ht="21.75" customHeight="1">
      <c r="A13" s="39" t="s">
        <v>521</v>
      </c>
      <c r="B13" s="38">
        <v>130</v>
      </c>
      <c r="C13" s="34" t="s">
        <v>522</v>
      </c>
      <c r="D13" s="35">
        <f t="shared" si="0"/>
        <v>21104</v>
      </c>
      <c r="E13" s="36">
        <v>7952</v>
      </c>
      <c r="F13" s="33">
        <v>1045</v>
      </c>
      <c r="G13" s="37">
        <f>438+11669</f>
        <v>12107</v>
      </c>
    </row>
    <row r="14" spans="1:7" ht="21.75" customHeight="1">
      <c r="A14" s="39" t="s">
        <v>523</v>
      </c>
      <c r="B14" s="38">
        <v>380</v>
      </c>
      <c r="C14" s="34" t="s">
        <v>524</v>
      </c>
      <c r="D14" s="35">
        <f t="shared" si="0"/>
        <v>1215</v>
      </c>
      <c r="E14" s="36">
        <v>283</v>
      </c>
      <c r="F14" s="33"/>
      <c r="G14" s="37">
        <f>150+728+54</f>
        <v>932</v>
      </c>
    </row>
    <row r="15" spans="1:7" ht="21.75" customHeight="1">
      <c r="A15" s="39" t="s">
        <v>525</v>
      </c>
      <c r="B15" s="38">
        <v>950</v>
      </c>
      <c r="C15" s="34" t="s">
        <v>526</v>
      </c>
      <c r="D15" s="35">
        <f t="shared" si="0"/>
        <v>2700</v>
      </c>
      <c r="E15" s="36">
        <v>1687</v>
      </c>
      <c r="F15" s="33">
        <v>687</v>
      </c>
      <c r="G15" s="37">
        <v>326</v>
      </c>
    </row>
    <row r="16" spans="1:7" ht="21.75" customHeight="1">
      <c r="A16" s="39" t="s">
        <v>527</v>
      </c>
      <c r="B16" s="38">
        <v>345</v>
      </c>
      <c r="C16" s="34" t="s">
        <v>528</v>
      </c>
      <c r="D16" s="35">
        <f t="shared" si="0"/>
        <v>21881</v>
      </c>
      <c r="E16" s="36">
        <v>7704</v>
      </c>
      <c r="F16" s="33">
        <v>1852</v>
      </c>
      <c r="G16" s="37">
        <f>3305+8524+496</f>
        <v>12325</v>
      </c>
    </row>
    <row r="17" spans="1:7" ht="21.75" customHeight="1">
      <c r="A17" s="39" t="s">
        <v>529</v>
      </c>
      <c r="B17" s="38">
        <v>3870</v>
      </c>
      <c r="C17" s="34" t="s">
        <v>530</v>
      </c>
      <c r="D17" s="35">
        <f t="shared" si="0"/>
        <v>1214</v>
      </c>
      <c r="E17" s="36">
        <v>1196</v>
      </c>
      <c r="F17" s="33"/>
      <c r="G17" s="37">
        <v>18</v>
      </c>
    </row>
    <row r="18" spans="1:7" ht="21.75" customHeight="1">
      <c r="A18" s="39" t="s">
        <v>531</v>
      </c>
      <c r="B18" s="38">
        <v>1700</v>
      </c>
      <c r="C18" s="34" t="s">
        <v>532</v>
      </c>
      <c r="D18" s="35">
        <f t="shared" si="0"/>
        <v>641</v>
      </c>
      <c r="E18" s="36">
        <v>536</v>
      </c>
      <c r="F18" s="33"/>
      <c r="G18" s="37">
        <v>105</v>
      </c>
    </row>
    <row r="19" spans="1:7" ht="21.75" customHeight="1">
      <c r="A19" s="40" t="s">
        <v>533</v>
      </c>
      <c r="B19" s="38"/>
      <c r="C19" s="41" t="s">
        <v>534</v>
      </c>
      <c r="D19" s="35">
        <f t="shared" si="0"/>
        <v>268</v>
      </c>
      <c r="E19" s="36">
        <v>248</v>
      </c>
      <c r="F19" s="33"/>
      <c r="G19" s="37">
        <v>20</v>
      </c>
    </row>
    <row r="20" spans="1:7" ht="21.75" customHeight="1">
      <c r="A20" s="40" t="s">
        <v>535</v>
      </c>
      <c r="B20" s="42">
        <v>3474</v>
      </c>
      <c r="C20" s="41" t="s">
        <v>536</v>
      </c>
      <c r="D20" s="35">
        <f t="shared" si="0"/>
        <v>0</v>
      </c>
      <c r="E20" s="36"/>
      <c r="F20" s="33"/>
      <c r="G20" s="37"/>
    </row>
    <row r="21" spans="1:7" ht="21.75" customHeight="1">
      <c r="A21" s="39" t="s">
        <v>537</v>
      </c>
      <c r="B21" s="43">
        <v>1520</v>
      </c>
      <c r="C21" s="41" t="s">
        <v>538</v>
      </c>
      <c r="D21" s="35">
        <f t="shared" si="0"/>
        <v>0</v>
      </c>
      <c r="E21" s="36"/>
      <c r="F21" s="44"/>
      <c r="G21" s="37"/>
    </row>
    <row r="22" spans="1:7" ht="21.75" customHeight="1">
      <c r="A22" s="39" t="s">
        <v>539</v>
      </c>
      <c r="B22" s="43">
        <v>1190</v>
      </c>
      <c r="C22" s="41" t="s">
        <v>540</v>
      </c>
      <c r="D22" s="35">
        <f t="shared" si="0"/>
        <v>1615</v>
      </c>
      <c r="E22" s="45">
        <v>939</v>
      </c>
      <c r="F22" s="46"/>
      <c r="G22" s="37">
        <f>539+36-209+182+128</f>
        <v>676</v>
      </c>
    </row>
    <row r="23" spans="1:7" ht="21.75" customHeight="1">
      <c r="A23" s="39" t="s">
        <v>541</v>
      </c>
      <c r="B23" s="43">
        <f>SUM(B24:B34)</f>
        <v>2936.7</v>
      </c>
      <c r="C23" s="47" t="s">
        <v>542</v>
      </c>
      <c r="D23" s="35">
        <f t="shared" si="0"/>
        <v>2321</v>
      </c>
      <c r="E23" s="45">
        <v>1966</v>
      </c>
      <c r="F23" s="48">
        <v>348</v>
      </c>
      <c r="G23" s="37">
        <f>7</f>
        <v>7</v>
      </c>
    </row>
    <row r="24" spans="1:7" ht="21.75" customHeight="1">
      <c r="A24" s="49" t="s">
        <v>543</v>
      </c>
      <c r="B24" s="50">
        <v>47.7</v>
      </c>
      <c r="C24" s="47" t="s">
        <v>544</v>
      </c>
      <c r="D24" s="35">
        <f t="shared" si="0"/>
        <v>375</v>
      </c>
      <c r="E24" s="45">
        <v>122</v>
      </c>
      <c r="F24" s="48"/>
      <c r="G24" s="37">
        <f>103+150</f>
        <v>253</v>
      </c>
    </row>
    <row r="25" spans="1:7" ht="21.75" customHeight="1">
      <c r="A25" s="49" t="s">
        <v>545</v>
      </c>
      <c r="B25" s="50">
        <v>150</v>
      </c>
      <c r="C25" s="47" t="s">
        <v>546</v>
      </c>
      <c r="D25" s="35">
        <f t="shared" si="0"/>
        <v>1680</v>
      </c>
      <c r="E25" s="45">
        <v>1680</v>
      </c>
      <c r="F25" s="48"/>
      <c r="G25" s="37"/>
    </row>
    <row r="26" spans="1:7" ht="21.75" customHeight="1">
      <c r="A26" s="49" t="s">
        <v>547</v>
      </c>
      <c r="B26" s="50">
        <v>560</v>
      </c>
      <c r="C26" s="47" t="s">
        <v>548</v>
      </c>
      <c r="D26" s="35">
        <f t="shared" si="0"/>
        <v>0</v>
      </c>
      <c r="E26" s="45"/>
      <c r="F26" s="48"/>
      <c r="G26" s="37"/>
    </row>
    <row r="27" spans="1:7" ht="21.75" customHeight="1">
      <c r="A27" s="49" t="s">
        <v>549</v>
      </c>
      <c r="B27" s="50">
        <v>140</v>
      </c>
      <c r="C27" s="47" t="s">
        <v>550</v>
      </c>
      <c r="D27" s="35">
        <f t="shared" si="0"/>
        <v>3270</v>
      </c>
      <c r="E27" s="45">
        <f>3270</f>
        <v>3270</v>
      </c>
      <c r="F27" s="48"/>
      <c r="G27" s="37"/>
    </row>
    <row r="28" spans="1:7" ht="21.75" customHeight="1">
      <c r="A28" s="51" t="s">
        <v>551</v>
      </c>
      <c r="B28" s="52">
        <v>375</v>
      </c>
      <c r="C28" s="47" t="s">
        <v>552</v>
      </c>
      <c r="D28" s="35">
        <f t="shared" si="0"/>
        <v>0</v>
      </c>
      <c r="E28" s="45"/>
      <c r="F28" s="48"/>
      <c r="G28" s="37"/>
    </row>
    <row r="29" spans="1:7" ht="21.75" customHeight="1">
      <c r="A29" s="49" t="s">
        <v>553</v>
      </c>
      <c r="B29" s="52">
        <v>30</v>
      </c>
      <c r="C29" s="53"/>
      <c r="D29" s="35">
        <f>SUM(E29:G29)</f>
        <v>0</v>
      </c>
      <c r="E29" s="45"/>
      <c r="F29" s="48"/>
      <c r="G29" s="37"/>
    </row>
    <row r="30" spans="1:7" ht="21.75" customHeight="1">
      <c r="A30" s="49" t="s">
        <v>554</v>
      </c>
      <c r="B30" s="52">
        <v>100</v>
      </c>
      <c r="C30" s="53"/>
      <c r="D30" s="35">
        <f t="shared" si="0"/>
        <v>0</v>
      </c>
      <c r="E30" s="45"/>
      <c r="F30" s="48"/>
      <c r="G30" s="37"/>
    </row>
    <row r="31" spans="1:7" ht="21.75" customHeight="1">
      <c r="A31" s="49" t="s">
        <v>555</v>
      </c>
      <c r="B31" s="52">
        <v>100</v>
      </c>
      <c r="C31" s="53"/>
      <c r="D31" s="35"/>
      <c r="E31" s="45"/>
      <c r="F31" s="48"/>
      <c r="G31" s="37"/>
    </row>
    <row r="32" spans="1:7" ht="21.75" customHeight="1">
      <c r="A32" s="49" t="s">
        <v>556</v>
      </c>
      <c r="B32" s="52">
        <v>1120</v>
      </c>
      <c r="C32" s="53"/>
      <c r="D32" s="35"/>
      <c r="E32" s="54"/>
      <c r="F32" s="55"/>
      <c r="G32" s="56"/>
    </row>
    <row r="33" spans="1:7" ht="21.75" customHeight="1">
      <c r="A33" s="49" t="s">
        <v>557</v>
      </c>
      <c r="B33" s="52">
        <v>69</v>
      </c>
      <c r="C33" s="53"/>
      <c r="D33" s="35"/>
      <c r="E33" s="54"/>
      <c r="F33" s="55"/>
      <c r="G33" s="56"/>
    </row>
    <row r="34" spans="1:7" ht="21.75" customHeight="1">
      <c r="A34" s="49" t="s">
        <v>558</v>
      </c>
      <c r="B34" s="50">
        <v>245</v>
      </c>
      <c r="C34" s="53"/>
      <c r="D34" s="35"/>
      <c r="E34" s="54"/>
      <c r="F34" s="55"/>
      <c r="G34" s="57"/>
    </row>
    <row r="35" spans="1:7" ht="21.75" customHeight="1">
      <c r="A35" s="58" t="s">
        <v>559</v>
      </c>
      <c r="B35" s="59">
        <v>35</v>
      </c>
      <c r="C35" s="53"/>
      <c r="D35" s="35"/>
      <c r="E35" s="54"/>
      <c r="F35" s="55"/>
      <c r="G35" s="57"/>
    </row>
    <row r="36" spans="1:7" ht="21.75" customHeight="1">
      <c r="A36" s="60" t="s">
        <v>560</v>
      </c>
      <c r="B36" s="61">
        <v>35</v>
      </c>
      <c r="C36" s="62" t="s">
        <v>561</v>
      </c>
      <c r="D36" s="63">
        <f>SUM(D5:D30)</f>
        <v>120402</v>
      </c>
      <c r="E36" s="63">
        <f>SUM(E5:E30)</f>
        <v>78509</v>
      </c>
      <c r="F36" s="63">
        <f>SUM(F5:F30)</f>
        <v>9463</v>
      </c>
      <c r="G36" s="63">
        <f>SUM(G5:G30)</f>
        <v>32430</v>
      </c>
    </row>
    <row r="37" spans="1:7" ht="21.75" customHeight="1">
      <c r="A37" s="64" t="s">
        <v>562</v>
      </c>
      <c r="B37" s="65">
        <v>6</v>
      </c>
      <c r="C37" s="66" t="s">
        <v>563</v>
      </c>
      <c r="D37" s="63">
        <f>SUM(D38,D41)</f>
        <v>490.32</v>
      </c>
      <c r="E37" s="63">
        <f>SUM(E38,E41)</f>
        <v>490.32</v>
      </c>
      <c r="F37" s="63">
        <f>SUM(G32:G32)</f>
        <v>0</v>
      </c>
      <c r="G37" s="57"/>
    </row>
    <row r="38" spans="1:7" ht="21.75" customHeight="1">
      <c r="A38" s="67" t="s">
        <v>564</v>
      </c>
      <c r="B38" s="68">
        <f>SUM(B5:B23,B37,B36)</f>
        <v>27968.06</v>
      </c>
      <c r="C38" s="69" t="s">
        <v>565</v>
      </c>
      <c r="D38" s="70">
        <f>SUM(D39:D40)</f>
        <v>0</v>
      </c>
      <c r="E38" s="63"/>
      <c r="F38" s="63"/>
      <c r="G38" s="57"/>
    </row>
    <row r="39" spans="1:7" ht="21.75" customHeight="1">
      <c r="A39" s="71" t="s">
        <v>566</v>
      </c>
      <c r="B39" s="72">
        <f>SUM(B40+B45)</f>
        <v>78663.06547092047</v>
      </c>
      <c r="C39" s="73" t="s">
        <v>567</v>
      </c>
      <c r="D39" s="70"/>
      <c r="E39" s="74"/>
      <c r="F39" s="74"/>
      <c r="G39" s="57"/>
    </row>
    <row r="40" spans="1:7" ht="21.75" customHeight="1">
      <c r="A40" s="75" t="s">
        <v>568</v>
      </c>
      <c r="B40" s="76">
        <f>SUM(B41:B44)</f>
        <v>3800.06547092047</v>
      </c>
      <c r="C40" s="73"/>
      <c r="D40" s="70"/>
      <c r="E40" s="74"/>
      <c r="F40" s="74"/>
      <c r="G40" s="57"/>
    </row>
    <row r="41" spans="1:7" ht="21.75" customHeight="1">
      <c r="A41" s="77" t="s">
        <v>569</v>
      </c>
      <c r="B41" s="78">
        <v>2004.06547092047</v>
      </c>
      <c r="C41" s="69" t="s">
        <v>570</v>
      </c>
      <c r="D41" s="79">
        <f>SUM(D42:D45)</f>
        <v>490.32</v>
      </c>
      <c r="E41" s="79">
        <f>SUM(E42:E45)</f>
        <v>490.32</v>
      </c>
      <c r="F41" s="74"/>
      <c r="G41" s="57"/>
    </row>
    <row r="42" spans="1:7" ht="21.75" customHeight="1">
      <c r="A42" s="77" t="s">
        <v>571</v>
      </c>
      <c r="B42" s="78">
        <v>412</v>
      </c>
      <c r="C42" s="80" t="s">
        <v>572</v>
      </c>
      <c r="D42" s="81">
        <v>364</v>
      </c>
      <c r="E42" s="81">
        <v>364</v>
      </c>
      <c r="F42" s="74"/>
      <c r="G42" s="57"/>
    </row>
    <row r="43" spans="1:7" ht="21.75" customHeight="1">
      <c r="A43" s="77" t="s">
        <v>573</v>
      </c>
      <c r="B43" s="78">
        <v>284</v>
      </c>
      <c r="C43" s="80" t="s">
        <v>574</v>
      </c>
      <c r="D43" s="81">
        <v>36.32</v>
      </c>
      <c r="E43" s="81">
        <v>36.32</v>
      </c>
      <c r="F43" s="74"/>
      <c r="G43" s="57"/>
    </row>
    <row r="44" spans="1:7" ht="21.75" customHeight="1">
      <c r="A44" s="77" t="s">
        <v>575</v>
      </c>
      <c r="B44" s="78">
        <v>1100</v>
      </c>
      <c r="C44" s="80" t="s">
        <v>576</v>
      </c>
      <c r="D44" s="81">
        <v>90</v>
      </c>
      <c r="E44" s="81">
        <v>90</v>
      </c>
      <c r="F44" s="74"/>
      <c r="G44" s="57"/>
    </row>
    <row r="45" spans="1:7" ht="21.75" customHeight="1">
      <c r="A45" s="75" t="s">
        <v>577</v>
      </c>
      <c r="B45" s="76">
        <f>SUM(B46:B72)</f>
        <v>74863</v>
      </c>
      <c r="C45" s="80"/>
      <c r="D45" s="70"/>
      <c r="E45" s="74"/>
      <c r="F45" s="74"/>
      <c r="G45" s="57"/>
    </row>
    <row r="46" spans="1:7" ht="21.75" customHeight="1">
      <c r="A46" s="82" t="s">
        <v>578</v>
      </c>
      <c r="B46" s="78">
        <v>398</v>
      </c>
      <c r="C46" s="83" t="s">
        <v>579</v>
      </c>
      <c r="D46" s="84">
        <v>545</v>
      </c>
      <c r="E46" s="74">
        <v>545</v>
      </c>
      <c r="F46" s="74"/>
      <c r="G46" s="57"/>
    </row>
    <row r="47" spans="1:7" ht="21.75" customHeight="1">
      <c r="A47" s="82" t="s">
        <v>580</v>
      </c>
      <c r="B47" s="78">
        <f>2600+35125+150+250+400</f>
        <v>38525</v>
      </c>
      <c r="C47" s="57"/>
      <c r="D47" s="74"/>
      <c r="E47" s="74"/>
      <c r="F47" s="74"/>
      <c r="G47" s="57"/>
    </row>
    <row r="48" spans="1:7" ht="21.75" customHeight="1">
      <c r="A48" s="82" t="s">
        <v>581</v>
      </c>
      <c r="B48" s="78">
        <v>2061</v>
      </c>
      <c r="C48" s="57"/>
      <c r="D48" s="74"/>
      <c r="E48" s="74"/>
      <c r="F48" s="74"/>
      <c r="G48" s="57"/>
    </row>
    <row r="49" spans="1:7" ht="21.75" customHeight="1">
      <c r="A49" s="82" t="s">
        <v>582</v>
      </c>
      <c r="B49" s="78">
        <v>6143</v>
      </c>
      <c r="C49" s="57"/>
      <c r="D49" s="74"/>
      <c r="E49" s="74"/>
      <c r="F49" s="74"/>
      <c r="G49" s="57"/>
    </row>
    <row r="50" spans="1:7" ht="21.75" customHeight="1">
      <c r="A50" s="82" t="s">
        <v>583</v>
      </c>
      <c r="B50" s="78">
        <v>1594</v>
      </c>
      <c r="C50" s="57"/>
      <c r="D50" s="74"/>
      <c r="E50" s="74"/>
      <c r="F50" s="74"/>
      <c r="G50" s="57"/>
    </row>
    <row r="51" spans="1:7" ht="21.75" customHeight="1">
      <c r="A51" s="82" t="s">
        <v>584</v>
      </c>
      <c r="B51" s="78">
        <v>3225</v>
      </c>
      <c r="C51" s="57"/>
      <c r="D51" s="74"/>
      <c r="E51" s="74"/>
      <c r="F51" s="74"/>
      <c r="G51" s="57"/>
    </row>
    <row r="52" spans="1:7" ht="21.75" customHeight="1">
      <c r="A52" s="82" t="s">
        <v>585</v>
      </c>
      <c r="B52" s="78">
        <v>1806</v>
      </c>
      <c r="C52" s="57"/>
      <c r="D52" s="74"/>
      <c r="E52" s="74"/>
      <c r="F52" s="74"/>
      <c r="G52" s="57"/>
    </row>
    <row r="53" spans="1:7" ht="21.75" customHeight="1">
      <c r="A53" s="82" t="s">
        <v>586</v>
      </c>
      <c r="B53" s="78">
        <v>520</v>
      </c>
      <c r="C53" s="57"/>
      <c r="D53" s="74"/>
      <c r="E53" s="74"/>
      <c r="F53" s="74"/>
      <c r="G53" s="57"/>
    </row>
    <row r="54" spans="1:7" ht="21.75" customHeight="1">
      <c r="A54" s="82" t="s">
        <v>587</v>
      </c>
      <c r="B54" s="85">
        <v>82</v>
      </c>
      <c r="C54" s="57"/>
      <c r="D54" s="74"/>
      <c r="E54" s="74"/>
      <c r="F54" s="74"/>
      <c r="G54" s="57"/>
    </row>
    <row r="55" spans="1:7" ht="23.25" customHeight="1">
      <c r="A55" s="86" t="s">
        <v>588</v>
      </c>
      <c r="B55" s="78">
        <v>250</v>
      </c>
      <c r="C55" s="57"/>
      <c r="D55" s="74"/>
      <c r="E55" s="74"/>
      <c r="F55" s="74"/>
      <c r="G55" s="57"/>
    </row>
    <row r="56" spans="1:7" s="87" customFormat="1" ht="21.75" customHeight="1">
      <c r="A56" s="86" t="s">
        <v>589</v>
      </c>
      <c r="B56" s="78">
        <v>133</v>
      </c>
      <c r="C56" s="57"/>
      <c r="D56" s="74"/>
      <c r="E56" s="74"/>
      <c r="F56" s="74"/>
      <c r="G56" s="57"/>
    </row>
    <row r="57" spans="1:7" ht="27" customHeight="1">
      <c r="A57" s="82" t="s">
        <v>590</v>
      </c>
      <c r="B57" s="78">
        <v>9</v>
      </c>
      <c r="C57" s="57"/>
      <c r="D57" s="74"/>
      <c r="E57" s="74"/>
      <c r="F57" s="74"/>
      <c r="G57" s="57"/>
    </row>
    <row r="58" spans="1:7" ht="24.75" customHeight="1">
      <c r="A58" s="82" t="s">
        <v>591</v>
      </c>
      <c r="B58" s="85">
        <v>42</v>
      </c>
      <c r="C58" s="57"/>
      <c r="D58" s="74"/>
      <c r="E58" s="74"/>
      <c r="F58" s="74"/>
      <c r="G58" s="57"/>
    </row>
    <row r="59" spans="1:7" ht="22.5" customHeight="1">
      <c r="A59" s="82" t="s">
        <v>592</v>
      </c>
      <c r="B59" s="85">
        <v>59</v>
      </c>
      <c r="C59" s="57"/>
      <c r="D59" s="74"/>
      <c r="E59" s="74"/>
      <c r="F59" s="74"/>
      <c r="G59" s="57"/>
    </row>
    <row r="60" spans="1:7" ht="28.5" customHeight="1">
      <c r="A60" s="82" t="s">
        <v>593</v>
      </c>
      <c r="B60" s="78">
        <v>126</v>
      </c>
      <c r="C60" s="57"/>
      <c r="D60" s="74"/>
      <c r="E60" s="74"/>
      <c r="F60" s="74"/>
      <c r="G60" s="57"/>
    </row>
    <row r="61" spans="1:7" ht="21.75" customHeight="1">
      <c r="A61" s="82" t="s">
        <v>594</v>
      </c>
      <c r="B61" s="85">
        <v>296</v>
      </c>
      <c r="C61" s="57"/>
      <c r="D61" s="74"/>
      <c r="E61" s="74"/>
      <c r="F61" s="74"/>
      <c r="G61" s="57"/>
    </row>
    <row r="62" spans="1:7" ht="21.75" customHeight="1">
      <c r="A62" s="88" t="s">
        <v>595</v>
      </c>
      <c r="B62" s="78">
        <v>263</v>
      </c>
      <c r="C62" s="57"/>
      <c r="D62" s="74"/>
      <c r="E62" s="74"/>
      <c r="F62" s="74"/>
      <c r="G62" s="57"/>
    </row>
    <row r="63" spans="1:7" ht="21.75" customHeight="1">
      <c r="A63" s="82" t="s">
        <v>596</v>
      </c>
      <c r="B63" s="85">
        <v>669</v>
      </c>
      <c r="C63" s="57"/>
      <c r="D63" s="74"/>
      <c r="E63" s="74"/>
      <c r="F63" s="74"/>
      <c r="G63" s="57"/>
    </row>
    <row r="64" spans="1:7" ht="21.75" customHeight="1">
      <c r="A64" s="82" t="s">
        <v>597</v>
      </c>
      <c r="B64" s="85">
        <v>850</v>
      </c>
      <c r="C64" s="57"/>
      <c r="D64" s="74"/>
      <c r="E64" s="74"/>
      <c r="F64" s="74"/>
      <c r="G64" s="57"/>
    </row>
    <row r="65" spans="1:7" ht="21.75" customHeight="1">
      <c r="A65" s="82" t="s">
        <v>598</v>
      </c>
      <c r="B65" s="85">
        <v>140</v>
      </c>
      <c r="C65" s="57"/>
      <c r="D65" s="74"/>
      <c r="E65" s="74"/>
      <c r="F65" s="74"/>
      <c r="G65" s="57"/>
    </row>
    <row r="66" spans="1:7" ht="21.75" customHeight="1">
      <c r="A66" s="88" t="s">
        <v>599</v>
      </c>
      <c r="B66" s="85">
        <v>2043</v>
      </c>
      <c r="C66" s="57"/>
      <c r="D66" s="74"/>
      <c r="E66" s="74"/>
      <c r="F66" s="74"/>
      <c r="G66" s="57"/>
    </row>
    <row r="67" spans="1:7" ht="21.75" customHeight="1">
      <c r="A67" s="86" t="s">
        <v>600</v>
      </c>
      <c r="B67" s="78">
        <v>22</v>
      </c>
      <c r="C67" s="57"/>
      <c r="D67" s="74"/>
      <c r="E67" s="74"/>
      <c r="F67" s="74"/>
      <c r="G67" s="57"/>
    </row>
    <row r="68" spans="1:7" ht="21.75" customHeight="1">
      <c r="A68" s="86" t="s">
        <v>601</v>
      </c>
      <c r="B68" s="78">
        <v>4105</v>
      </c>
      <c r="C68" s="89"/>
      <c r="D68" s="74"/>
      <c r="E68" s="74"/>
      <c r="F68" s="74"/>
      <c r="G68" s="57"/>
    </row>
    <row r="69" spans="1:7" ht="19.5" customHeight="1">
      <c r="A69" s="86" t="s">
        <v>602</v>
      </c>
      <c r="B69" s="78">
        <v>134</v>
      </c>
      <c r="C69" s="90"/>
      <c r="D69" s="74"/>
      <c r="E69" s="74"/>
      <c r="F69" s="74"/>
      <c r="G69" s="57"/>
    </row>
    <row r="70" spans="1:7" ht="19.5" customHeight="1">
      <c r="A70" s="91" t="s">
        <v>603</v>
      </c>
      <c r="B70" s="78">
        <v>9556</v>
      </c>
      <c r="C70" s="57"/>
      <c r="D70" s="92"/>
      <c r="E70" s="74"/>
      <c r="F70" s="74"/>
      <c r="G70" s="57"/>
    </row>
    <row r="71" spans="1:7" ht="19.5" customHeight="1">
      <c r="A71" s="86" t="s">
        <v>604</v>
      </c>
      <c r="B71" s="78">
        <v>1569</v>
      </c>
      <c r="C71" s="57"/>
      <c r="D71" s="92"/>
      <c r="E71" s="74"/>
      <c r="F71" s="74"/>
      <c r="G71" s="57"/>
    </row>
    <row r="72" spans="1:7" ht="19.5" customHeight="1">
      <c r="A72" s="93" t="s">
        <v>605</v>
      </c>
      <c r="B72" s="46">
        <v>243</v>
      </c>
      <c r="C72" s="57"/>
      <c r="D72" s="92"/>
      <c r="E72" s="74"/>
      <c r="F72" s="74"/>
      <c r="G72" s="57"/>
    </row>
    <row r="73" spans="1:7" ht="19.5" customHeight="1">
      <c r="A73" s="94" t="s">
        <v>606</v>
      </c>
      <c r="B73" s="95">
        <f>44+8076</f>
        <v>8120</v>
      </c>
      <c r="C73" s="57"/>
      <c r="D73" s="92"/>
      <c r="E73" s="74"/>
      <c r="F73" s="74"/>
      <c r="G73" s="57"/>
    </row>
    <row r="74" spans="1:7" ht="19.5" customHeight="1">
      <c r="A74" s="96" t="s">
        <v>607</v>
      </c>
      <c r="B74" s="95">
        <f>6456+182</f>
        <v>6638</v>
      </c>
      <c r="C74" s="57"/>
      <c r="D74" s="92"/>
      <c r="E74" s="74"/>
      <c r="F74" s="74"/>
      <c r="G74" s="57"/>
    </row>
    <row r="75" spans="1:7" ht="19.5" customHeight="1">
      <c r="A75" s="97" t="s">
        <v>608</v>
      </c>
      <c r="B75" s="95">
        <v>48</v>
      </c>
      <c r="C75" s="57"/>
      <c r="D75" s="92"/>
      <c r="E75" s="74"/>
      <c r="F75" s="74"/>
      <c r="G75" s="57"/>
    </row>
    <row r="76" spans="1:7" ht="19.5" customHeight="1">
      <c r="A76" s="98" t="s">
        <v>609</v>
      </c>
      <c r="B76" s="99">
        <f>B74+B73+B39+B38+B75</f>
        <v>121437.12547092047</v>
      </c>
      <c r="C76" s="98" t="s">
        <v>610</v>
      </c>
      <c r="D76" s="100">
        <f>D46+D37+D36</f>
        <v>121437.32</v>
      </c>
      <c r="E76" s="100">
        <f>E46+E37+E36</f>
        <v>79544.32</v>
      </c>
      <c r="F76" s="100">
        <f>F46+F37+F36</f>
        <v>9463</v>
      </c>
      <c r="G76" s="100">
        <f>G46+G37+G36</f>
        <v>32430</v>
      </c>
    </row>
    <row r="77" spans="1:6" ht="19.5" customHeight="1">
      <c r="A77" s="101"/>
      <c r="B77" s="102"/>
      <c r="C77" s="101"/>
      <c r="D77" s="103"/>
      <c r="E77" s="103"/>
      <c r="F77" s="103"/>
    </row>
    <row r="78" spans="1:6" ht="19.5" customHeight="1">
      <c r="A78" s="101"/>
      <c r="B78" s="102"/>
      <c r="C78" s="101"/>
      <c r="D78" s="103"/>
      <c r="E78" s="103"/>
      <c r="F78" s="103"/>
    </row>
    <row r="79" spans="1:6" ht="19.5" customHeight="1">
      <c r="A79" s="101"/>
      <c r="B79" s="102"/>
      <c r="C79" s="101"/>
      <c r="D79" s="103"/>
      <c r="E79" s="103"/>
      <c r="F79" s="103"/>
    </row>
    <row r="80" spans="1:5" ht="19.5" customHeight="1">
      <c r="A80" s="101"/>
      <c r="B80" s="102"/>
      <c r="C80" s="101"/>
      <c r="D80" s="103"/>
      <c r="E80" s="103"/>
    </row>
    <row r="81" spans="1:5" ht="19.5" customHeight="1">
      <c r="A81" s="101"/>
      <c r="B81" s="102"/>
      <c r="C81" s="101"/>
      <c r="D81" s="103"/>
      <c r="E81" s="103"/>
    </row>
    <row r="82" spans="1:5" ht="19.5" customHeight="1">
      <c r="A82" s="101"/>
      <c r="B82" s="102"/>
      <c r="C82" s="101"/>
      <c r="D82" s="103"/>
      <c r="E82" s="103"/>
    </row>
    <row r="83" spans="1:5" ht="19.5" customHeight="1">
      <c r="A83" s="101"/>
      <c r="B83" s="102"/>
      <c r="C83" s="101"/>
      <c r="D83" s="103"/>
      <c r="E83" s="103"/>
    </row>
    <row r="84" spans="1:5" ht="19.5" customHeight="1">
      <c r="A84" s="101"/>
      <c r="B84" s="102"/>
      <c r="C84" s="101"/>
      <c r="D84" s="103"/>
      <c r="E84" s="103"/>
    </row>
    <row r="85" spans="1:5" ht="19.5" customHeight="1">
      <c r="A85" s="101"/>
      <c r="B85" s="102"/>
      <c r="C85" s="101"/>
      <c r="D85" s="103"/>
      <c r="E85" s="103"/>
    </row>
    <row r="86" spans="1:5" ht="19.5" customHeight="1">
      <c r="A86" s="101"/>
      <c r="B86" s="102"/>
      <c r="C86" s="101"/>
      <c r="D86" s="103"/>
      <c r="E86" s="103"/>
    </row>
    <row r="87" spans="1:5" ht="19.5" customHeight="1">
      <c r="A87" s="101"/>
      <c r="B87" s="102"/>
      <c r="C87" s="101"/>
      <c r="D87" s="103"/>
      <c r="E87" s="103"/>
    </row>
    <row r="88" spans="1:5" ht="19.5" customHeight="1">
      <c r="A88" s="101"/>
      <c r="B88" s="102"/>
      <c r="C88" s="101"/>
      <c r="D88" s="103"/>
      <c r="E88" s="103"/>
    </row>
    <row r="89" spans="1:5" ht="19.5" customHeight="1">
      <c r="A89" s="101"/>
      <c r="B89" s="102"/>
      <c r="C89" s="101"/>
      <c r="D89" s="103"/>
      <c r="E89" s="103"/>
    </row>
    <row r="90" spans="1:5" ht="19.5" customHeight="1">
      <c r="A90" s="101"/>
      <c r="B90" s="102"/>
      <c r="C90" s="101"/>
      <c r="D90" s="103"/>
      <c r="E90" s="103"/>
    </row>
    <row r="91" spans="1:5" ht="19.5" customHeight="1">
      <c r="A91" s="101"/>
      <c r="B91" s="102"/>
      <c r="C91" s="101"/>
      <c r="D91" s="103"/>
      <c r="E91" s="103"/>
    </row>
    <row r="92" spans="1:5" ht="19.5" customHeight="1">
      <c r="A92" s="101"/>
      <c r="B92" s="102"/>
      <c r="C92" s="101"/>
      <c r="D92" s="103"/>
      <c r="E92" s="103"/>
    </row>
    <row r="93" spans="1:5" ht="19.5" customHeight="1">
      <c r="A93" s="101"/>
      <c r="B93" s="102"/>
      <c r="C93" s="101"/>
      <c r="D93" s="103"/>
      <c r="E93" s="103"/>
    </row>
    <row r="94" spans="1:2" ht="19.5" customHeight="1">
      <c r="A94" s="101"/>
      <c r="B94" s="102"/>
    </row>
    <row r="95" spans="1:2" ht="19.5" customHeight="1">
      <c r="A95" s="101"/>
      <c r="B95" s="102"/>
    </row>
  </sheetData>
  <sheetProtection/>
  <mergeCells count="7">
    <mergeCell ref="A1:G1"/>
    <mergeCell ref="A2:D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9"/>
  <sheetViews>
    <sheetView showGridLines="0" showZeros="0" zoomScalePageLayoutView="0" workbookViewId="0" topLeftCell="A1">
      <selection activeCell="E29" sqref="E29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20" width="20.83203125" style="0" customWidth="1"/>
  </cols>
  <sheetData>
    <row r="1" spans="1:20" ht="15" customHeight="1">
      <c r="A1" s="3"/>
      <c r="B1" s="3"/>
      <c r="C1" s="3"/>
      <c r="T1" t="s">
        <v>313</v>
      </c>
    </row>
    <row r="2" spans="1:20" ht="30" customHeight="1">
      <c r="A2" s="5" t="s">
        <v>259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3"/>
      <c r="B3" s="3"/>
      <c r="C3" s="3"/>
      <c r="T3" t="s">
        <v>35</v>
      </c>
    </row>
    <row r="4" spans="1:21" ht="15" customHeight="1">
      <c r="A4" s="7"/>
      <c r="B4" s="8" t="s">
        <v>491</v>
      </c>
      <c r="C4" s="8"/>
      <c r="D4" s="9"/>
      <c r="E4" s="9"/>
      <c r="F4" s="10"/>
      <c r="G4" s="284" t="s">
        <v>53</v>
      </c>
      <c r="H4" s="284"/>
      <c r="I4" s="284"/>
      <c r="J4" s="285"/>
      <c r="K4" s="284" t="s">
        <v>284</v>
      </c>
      <c r="L4" s="284"/>
      <c r="M4" s="284"/>
      <c r="N4" s="284"/>
      <c r="O4" s="284"/>
      <c r="P4" s="284"/>
      <c r="Q4" s="284"/>
      <c r="R4" s="284"/>
      <c r="S4" s="284"/>
      <c r="T4" s="284"/>
      <c r="U4" s="11"/>
    </row>
    <row r="5" spans="1:21" ht="30" customHeight="1">
      <c r="A5" s="12" t="s">
        <v>199</v>
      </c>
      <c r="B5" s="12" t="s">
        <v>336</v>
      </c>
      <c r="C5" s="7" t="s">
        <v>327</v>
      </c>
      <c r="D5" s="13" t="s">
        <v>210</v>
      </c>
      <c r="E5" s="13" t="s">
        <v>335</v>
      </c>
      <c r="F5" s="14" t="s">
        <v>387</v>
      </c>
      <c r="G5" s="14" t="s">
        <v>119</v>
      </c>
      <c r="H5" s="15" t="s">
        <v>262</v>
      </c>
      <c r="I5" s="15" t="s">
        <v>316</v>
      </c>
      <c r="J5" s="15" t="s">
        <v>19</v>
      </c>
      <c r="K5" s="15" t="s">
        <v>119</v>
      </c>
      <c r="L5" s="15" t="s">
        <v>262</v>
      </c>
      <c r="M5" s="15" t="s">
        <v>316</v>
      </c>
      <c r="N5" s="15" t="s">
        <v>19</v>
      </c>
      <c r="O5" s="15" t="s">
        <v>135</v>
      </c>
      <c r="P5" s="15" t="s">
        <v>198</v>
      </c>
      <c r="Q5" s="15" t="s">
        <v>128</v>
      </c>
      <c r="R5" s="15" t="s">
        <v>49</v>
      </c>
      <c r="S5" s="15" t="s">
        <v>101</v>
      </c>
      <c r="T5" s="15" t="s">
        <v>16</v>
      </c>
      <c r="U5" s="16"/>
    </row>
    <row r="6" spans="1:20" ht="15" customHeight="1">
      <c r="A6" s="17" t="s">
        <v>306</v>
      </c>
      <c r="B6" s="17" t="s">
        <v>306</v>
      </c>
      <c r="C6" s="17" t="s">
        <v>306</v>
      </c>
      <c r="D6" s="17" t="s">
        <v>306</v>
      </c>
      <c r="E6" s="17" t="s">
        <v>306</v>
      </c>
      <c r="F6" s="17">
        <v>1</v>
      </c>
      <c r="G6" s="17">
        <f aca="true" t="shared" si="0" ref="G6:T6">F6+1</f>
        <v>2</v>
      </c>
      <c r="H6" s="17">
        <f t="shared" si="0"/>
        <v>3</v>
      </c>
      <c r="I6" s="17">
        <f t="shared" si="0"/>
        <v>4</v>
      </c>
      <c r="J6" s="2">
        <f t="shared" si="0"/>
        <v>5</v>
      </c>
      <c r="K6" s="2">
        <f t="shared" si="0"/>
        <v>6</v>
      </c>
      <c r="L6" s="17">
        <f t="shared" si="0"/>
        <v>7</v>
      </c>
      <c r="M6" s="17">
        <f t="shared" si="0"/>
        <v>8</v>
      </c>
      <c r="N6" s="17">
        <f t="shared" si="0"/>
        <v>9</v>
      </c>
      <c r="O6" s="17">
        <f t="shared" si="0"/>
        <v>10</v>
      </c>
      <c r="P6" s="17">
        <f t="shared" si="0"/>
        <v>11</v>
      </c>
      <c r="Q6" s="17">
        <f t="shared" si="0"/>
        <v>12</v>
      </c>
      <c r="R6" s="17">
        <f t="shared" si="0"/>
        <v>13</v>
      </c>
      <c r="S6" s="17">
        <f t="shared" si="0"/>
        <v>14</v>
      </c>
      <c r="T6" s="17">
        <f t="shared" si="0"/>
        <v>15</v>
      </c>
    </row>
    <row r="7" spans="1:21" ht="15" customHeight="1">
      <c r="A7" s="25"/>
      <c r="B7" s="25"/>
      <c r="C7" s="25"/>
      <c r="D7" s="25"/>
      <c r="E7" s="25" t="s">
        <v>119</v>
      </c>
      <c r="F7" s="23">
        <v>2207439729.260003</v>
      </c>
      <c r="G7" s="23">
        <v>1125340589.14</v>
      </c>
      <c r="H7" s="23">
        <v>735127806.5599988</v>
      </c>
      <c r="I7" s="23">
        <v>96564074.14000008</v>
      </c>
      <c r="J7" s="23">
        <v>293648708.44</v>
      </c>
      <c r="K7" s="23">
        <v>1082099140.12</v>
      </c>
      <c r="L7" s="23">
        <v>86540504.12</v>
      </c>
      <c r="M7" s="23">
        <v>379919161.57</v>
      </c>
      <c r="N7" s="23">
        <v>111394486.72</v>
      </c>
      <c r="O7" s="23">
        <v>2099240</v>
      </c>
      <c r="P7" s="23">
        <v>0</v>
      </c>
      <c r="Q7" s="23">
        <v>0</v>
      </c>
      <c r="R7" s="23">
        <v>233545935</v>
      </c>
      <c r="S7" s="23">
        <v>264797812.71</v>
      </c>
      <c r="T7" s="23">
        <v>3802000</v>
      </c>
      <c r="U7" s="4"/>
    </row>
    <row r="8" spans="1:20" ht="15" customHeight="1">
      <c r="A8" s="26" t="s">
        <v>477</v>
      </c>
      <c r="B8" s="26"/>
      <c r="C8" s="26"/>
      <c r="D8" s="26"/>
      <c r="E8" s="26" t="s">
        <v>92</v>
      </c>
      <c r="F8" s="24">
        <v>159177102.58</v>
      </c>
      <c r="G8" s="24">
        <v>87812242.58</v>
      </c>
      <c r="H8" s="24">
        <v>64945199.48</v>
      </c>
      <c r="I8" s="24">
        <v>22470203.1</v>
      </c>
      <c r="J8" s="24">
        <v>396840</v>
      </c>
      <c r="K8" s="24">
        <v>71364860</v>
      </c>
      <c r="L8" s="24">
        <v>2437184</v>
      </c>
      <c r="M8" s="24">
        <v>60321853</v>
      </c>
      <c r="N8" s="24">
        <v>1212160</v>
      </c>
      <c r="O8" s="24">
        <v>50000</v>
      </c>
      <c r="P8" s="24">
        <v>0</v>
      </c>
      <c r="Q8" s="24">
        <v>0</v>
      </c>
      <c r="R8" s="24">
        <v>0</v>
      </c>
      <c r="S8" s="24">
        <v>7333663</v>
      </c>
      <c r="T8" s="24">
        <v>10000</v>
      </c>
    </row>
    <row r="9" spans="1:20" ht="15" customHeight="1">
      <c r="A9" s="26"/>
      <c r="B9" s="26" t="s">
        <v>372</v>
      </c>
      <c r="C9" s="26"/>
      <c r="D9" s="26"/>
      <c r="E9" s="26" t="s">
        <v>34</v>
      </c>
      <c r="F9" s="24">
        <v>9633611.44</v>
      </c>
      <c r="G9" s="24">
        <v>4873685.44</v>
      </c>
      <c r="H9" s="24">
        <v>3659328</v>
      </c>
      <c r="I9" s="24">
        <v>1211237.44</v>
      </c>
      <c r="J9" s="24">
        <v>3120</v>
      </c>
      <c r="K9" s="24">
        <v>4759926</v>
      </c>
      <c r="L9" s="24">
        <v>0</v>
      </c>
      <c r="M9" s="24">
        <v>4711100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48826</v>
      </c>
      <c r="T9" s="24">
        <v>0</v>
      </c>
    </row>
    <row r="10" spans="1:20" ht="15" customHeight="1">
      <c r="A10" s="26"/>
      <c r="B10" s="26"/>
      <c r="C10" s="26" t="s">
        <v>372</v>
      </c>
      <c r="D10" s="26"/>
      <c r="E10" s="26" t="s">
        <v>5</v>
      </c>
      <c r="F10" s="24">
        <v>4873685.44</v>
      </c>
      <c r="G10" s="24">
        <v>4873685.44</v>
      </c>
      <c r="H10" s="24">
        <v>3659328</v>
      </c>
      <c r="I10" s="24">
        <v>1211237.44</v>
      </c>
      <c r="J10" s="24">
        <v>3120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1:20" ht="15" customHeight="1">
      <c r="A11" s="26"/>
      <c r="B11" s="26"/>
      <c r="C11" s="26" t="s">
        <v>255</v>
      </c>
      <c r="D11" s="26"/>
      <c r="E11" s="26" t="s">
        <v>297</v>
      </c>
      <c r="F11" s="24">
        <v>4239926</v>
      </c>
      <c r="G11" s="24">
        <v>0</v>
      </c>
      <c r="H11" s="24">
        <v>0</v>
      </c>
      <c r="I11" s="24">
        <v>0</v>
      </c>
      <c r="J11" s="24">
        <v>0</v>
      </c>
      <c r="K11" s="24">
        <v>4239926</v>
      </c>
      <c r="L11" s="24">
        <v>0</v>
      </c>
      <c r="M11" s="24">
        <v>4191100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48826</v>
      </c>
      <c r="T11" s="24">
        <v>0</v>
      </c>
    </row>
    <row r="12" spans="1:20" ht="15" customHeight="1">
      <c r="A12" s="26"/>
      <c r="B12" s="26"/>
      <c r="C12" s="26" t="s">
        <v>4</v>
      </c>
      <c r="D12" s="26"/>
      <c r="E12" s="26" t="s">
        <v>65</v>
      </c>
      <c r="F12" s="24">
        <v>520000</v>
      </c>
      <c r="G12" s="24">
        <v>0</v>
      </c>
      <c r="H12" s="24">
        <v>0</v>
      </c>
      <c r="I12" s="24">
        <v>0</v>
      </c>
      <c r="J12" s="24">
        <v>0</v>
      </c>
      <c r="K12" s="24">
        <v>520000</v>
      </c>
      <c r="L12" s="24">
        <v>0</v>
      </c>
      <c r="M12" s="24">
        <v>520000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15" customHeight="1">
      <c r="A13" s="26"/>
      <c r="B13" s="26" t="s">
        <v>255</v>
      </c>
      <c r="C13" s="26"/>
      <c r="D13" s="26"/>
      <c r="E13" s="26" t="s">
        <v>481</v>
      </c>
      <c r="F13" s="24">
        <v>6059576.16</v>
      </c>
      <c r="G13" s="24">
        <v>3979576.16</v>
      </c>
      <c r="H13" s="24">
        <v>2897660</v>
      </c>
      <c r="I13" s="24">
        <v>1071476.16</v>
      </c>
      <c r="J13" s="24">
        <v>10440</v>
      </c>
      <c r="K13" s="24">
        <v>2080000</v>
      </c>
      <c r="L13" s="24">
        <v>0</v>
      </c>
      <c r="M13" s="24">
        <v>1870000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210000</v>
      </c>
      <c r="T13" s="24">
        <v>0</v>
      </c>
    </row>
    <row r="14" spans="1:20" ht="15" customHeight="1">
      <c r="A14" s="26"/>
      <c r="B14" s="26"/>
      <c r="C14" s="26" t="s">
        <v>372</v>
      </c>
      <c r="D14" s="26"/>
      <c r="E14" s="26" t="s">
        <v>154</v>
      </c>
      <c r="F14" s="24">
        <v>3979576.16</v>
      </c>
      <c r="G14" s="24">
        <v>3979576.16</v>
      </c>
      <c r="H14" s="24">
        <v>2897660</v>
      </c>
      <c r="I14" s="24">
        <v>1071476.16</v>
      </c>
      <c r="J14" s="24">
        <v>10440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5" customHeight="1">
      <c r="A15" s="26"/>
      <c r="B15" s="26"/>
      <c r="C15" s="26" t="s">
        <v>255</v>
      </c>
      <c r="D15" s="26"/>
      <c r="E15" s="26" t="s">
        <v>427</v>
      </c>
      <c r="F15" s="24">
        <v>2080000</v>
      </c>
      <c r="G15" s="24">
        <v>0</v>
      </c>
      <c r="H15" s="24">
        <v>0</v>
      </c>
      <c r="I15" s="24">
        <v>0</v>
      </c>
      <c r="J15" s="24">
        <v>0</v>
      </c>
      <c r="K15" s="24">
        <v>2080000</v>
      </c>
      <c r="L15" s="24">
        <v>0</v>
      </c>
      <c r="M15" s="24">
        <v>1870000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210000</v>
      </c>
      <c r="T15" s="24">
        <v>0</v>
      </c>
    </row>
    <row r="16" spans="1:20" ht="15" customHeight="1">
      <c r="A16" s="26"/>
      <c r="B16" s="26" t="s">
        <v>139</v>
      </c>
      <c r="C16" s="26"/>
      <c r="D16" s="26"/>
      <c r="E16" s="26" t="s">
        <v>450</v>
      </c>
      <c r="F16" s="24">
        <v>31267378.06</v>
      </c>
      <c r="G16" s="24">
        <v>19932668.06</v>
      </c>
      <c r="H16" s="24">
        <v>13313990.8</v>
      </c>
      <c r="I16" s="24">
        <v>6538397.26</v>
      </c>
      <c r="J16" s="24">
        <v>80280</v>
      </c>
      <c r="K16" s="24">
        <v>11334710</v>
      </c>
      <c r="L16" s="24">
        <v>0</v>
      </c>
      <c r="M16" s="24">
        <v>10693511</v>
      </c>
      <c r="N16" s="24">
        <v>150000</v>
      </c>
      <c r="O16" s="24">
        <v>0</v>
      </c>
      <c r="P16" s="24">
        <v>0</v>
      </c>
      <c r="Q16" s="24">
        <v>0</v>
      </c>
      <c r="R16" s="24">
        <v>0</v>
      </c>
      <c r="S16" s="24">
        <v>491199</v>
      </c>
      <c r="T16" s="24">
        <v>0</v>
      </c>
    </row>
    <row r="17" spans="1:20" ht="15" customHeight="1">
      <c r="A17" s="26"/>
      <c r="B17" s="26"/>
      <c r="C17" s="26" t="s">
        <v>372</v>
      </c>
      <c r="D17" s="26"/>
      <c r="E17" s="26" t="s">
        <v>84</v>
      </c>
      <c r="F17" s="24">
        <v>14868284.38</v>
      </c>
      <c r="G17" s="24">
        <v>10168284.38</v>
      </c>
      <c r="H17" s="24">
        <v>7355662.8</v>
      </c>
      <c r="I17" s="24">
        <v>2749501.58</v>
      </c>
      <c r="J17" s="24">
        <v>63120</v>
      </c>
      <c r="K17" s="24">
        <v>4700000</v>
      </c>
      <c r="L17" s="24">
        <v>0</v>
      </c>
      <c r="M17" s="24">
        <v>4700000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5" customHeight="1">
      <c r="A18" s="26"/>
      <c r="B18" s="26"/>
      <c r="C18" s="26" t="s">
        <v>255</v>
      </c>
      <c r="D18" s="26"/>
      <c r="E18" s="26" t="s">
        <v>332</v>
      </c>
      <c r="F18" s="24">
        <v>4843309.52</v>
      </c>
      <c r="G18" s="24">
        <v>705599.52</v>
      </c>
      <c r="H18" s="24">
        <v>559808</v>
      </c>
      <c r="I18" s="24">
        <v>145431.52</v>
      </c>
      <c r="J18" s="24">
        <v>360</v>
      </c>
      <c r="K18" s="24">
        <v>4137710</v>
      </c>
      <c r="L18" s="24">
        <v>0</v>
      </c>
      <c r="M18" s="24">
        <v>3716511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421199</v>
      </c>
      <c r="T18" s="24">
        <v>0</v>
      </c>
    </row>
    <row r="19" spans="1:20" ht="15" customHeight="1">
      <c r="A19" s="26"/>
      <c r="B19" s="26"/>
      <c r="C19" s="26" t="s">
        <v>139</v>
      </c>
      <c r="D19" s="26"/>
      <c r="E19" s="26" t="s">
        <v>449</v>
      </c>
      <c r="F19" s="24">
        <v>11168784.16</v>
      </c>
      <c r="G19" s="24">
        <v>9058784.16</v>
      </c>
      <c r="H19" s="24">
        <v>5398520</v>
      </c>
      <c r="I19" s="24">
        <v>3643464.16</v>
      </c>
      <c r="J19" s="24">
        <v>16800</v>
      </c>
      <c r="K19" s="24">
        <v>2110000</v>
      </c>
      <c r="L19" s="24">
        <v>0</v>
      </c>
      <c r="M19" s="24">
        <v>2040000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70000</v>
      </c>
      <c r="T19" s="24">
        <v>0</v>
      </c>
    </row>
    <row r="20" spans="1:20" ht="15" customHeight="1">
      <c r="A20" s="26"/>
      <c r="B20" s="26"/>
      <c r="C20" s="26" t="s">
        <v>146</v>
      </c>
      <c r="D20" s="26"/>
      <c r="E20" s="26" t="s">
        <v>494</v>
      </c>
      <c r="F20" s="24">
        <v>167000</v>
      </c>
      <c r="G20" s="24">
        <v>0</v>
      </c>
      <c r="H20" s="24">
        <v>0</v>
      </c>
      <c r="I20" s="24">
        <v>0</v>
      </c>
      <c r="J20" s="24">
        <v>0</v>
      </c>
      <c r="K20" s="24">
        <v>167000</v>
      </c>
      <c r="L20" s="24">
        <v>0</v>
      </c>
      <c r="M20" s="24">
        <v>167000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ht="15" customHeight="1">
      <c r="A21" s="26"/>
      <c r="B21" s="26"/>
      <c r="C21" s="26" t="s">
        <v>3</v>
      </c>
      <c r="D21" s="26"/>
      <c r="E21" s="26" t="s">
        <v>161</v>
      </c>
      <c r="F21" s="24">
        <v>220000</v>
      </c>
      <c r="G21" s="24">
        <v>0</v>
      </c>
      <c r="H21" s="24">
        <v>0</v>
      </c>
      <c r="I21" s="24">
        <v>0</v>
      </c>
      <c r="J21" s="24">
        <v>0</v>
      </c>
      <c r="K21" s="24">
        <v>220000</v>
      </c>
      <c r="L21" s="24">
        <v>0</v>
      </c>
      <c r="M21" s="24">
        <v>70000</v>
      </c>
      <c r="N21" s="24">
        <v>150000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ht="15" customHeight="1">
      <c r="A22" s="26"/>
      <c r="B22" s="26" t="s">
        <v>4</v>
      </c>
      <c r="C22" s="26"/>
      <c r="D22" s="26"/>
      <c r="E22" s="26" t="s">
        <v>28</v>
      </c>
      <c r="F22" s="24">
        <v>10194689.5</v>
      </c>
      <c r="G22" s="24">
        <v>4694689.5</v>
      </c>
      <c r="H22" s="24">
        <v>3771338.8</v>
      </c>
      <c r="I22" s="24">
        <v>896470.7</v>
      </c>
      <c r="J22" s="24">
        <v>26880</v>
      </c>
      <c r="K22" s="24">
        <v>5500000</v>
      </c>
      <c r="L22" s="24">
        <v>0</v>
      </c>
      <c r="M22" s="24">
        <v>5420000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80000</v>
      </c>
      <c r="T22" s="24">
        <v>0</v>
      </c>
    </row>
    <row r="23" spans="1:20" ht="15" customHeight="1">
      <c r="A23" s="26"/>
      <c r="B23" s="26"/>
      <c r="C23" s="26" t="s">
        <v>372</v>
      </c>
      <c r="D23" s="26"/>
      <c r="E23" s="26" t="s">
        <v>126</v>
      </c>
      <c r="F23" s="24">
        <v>4694689.5</v>
      </c>
      <c r="G23" s="24">
        <v>4694689.5</v>
      </c>
      <c r="H23" s="24">
        <v>3771338.8</v>
      </c>
      <c r="I23" s="24">
        <v>896470.7</v>
      </c>
      <c r="J23" s="24">
        <v>26880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ht="15" customHeight="1">
      <c r="A24" s="26"/>
      <c r="B24" s="26"/>
      <c r="C24" s="26" t="s">
        <v>255</v>
      </c>
      <c r="D24" s="26"/>
      <c r="E24" s="26" t="s">
        <v>414</v>
      </c>
      <c r="F24" s="24">
        <v>657000</v>
      </c>
      <c r="G24" s="24">
        <v>0</v>
      </c>
      <c r="H24" s="24">
        <v>0</v>
      </c>
      <c r="I24" s="24">
        <v>0</v>
      </c>
      <c r="J24" s="24">
        <v>0</v>
      </c>
      <c r="K24" s="24">
        <v>657000</v>
      </c>
      <c r="L24" s="24">
        <v>0</v>
      </c>
      <c r="M24" s="24">
        <v>657000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5" customHeight="1">
      <c r="A25" s="26"/>
      <c r="B25" s="26"/>
      <c r="C25" s="26" t="s">
        <v>39</v>
      </c>
      <c r="D25" s="26"/>
      <c r="E25" s="26" t="s">
        <v>456</v>
      </c>
      <c r="F25" s="24">
        <v>4843000</v>
      </c>
      <c r="G25" s="24">
        <v>0</v>
      </c>
      <c r="H25" s="24">
        <v>0</v>
      </c>
      <c r="I25" s="24">
        <v>0</v>
      </c>
      <c r="J25" s="24">
        <v>0</v>
      </c>
      <c r="K25" s="24">
        <v>4843000</v>
      </c>
      <c r="L25" s="24">
        <v>0</v>
      </c>
      <c r="M25" s="24">
        <v>4763000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80000</v>
      </c>
      <c r="T25" s="24">
        <v>0</v>
      </c>
    </row>
    <row r="26" spans="1:20" ht="15" customHeight="1">
      <c r="A26" s="26"/>
      <c r="B26" s="26" t="s">
        <v>369</v>
      </c>
      <c r="C26" s="26"/>
      <c r="D26" s="26"/>
      <c r="E26" s="26" t="s">
        <v>76</v>
      </c>
      <c r="F26" s="24">
        <v>7278051.24</v>
      </c>
      <c r="G26" s="24">
        <v>3221051.24</v>
      </c>
      <c r="H26" s="24">
        <v>2544672.28</v>
      </c>
      <c r="I26" s="24">
        <v>662938.96</v>
      </c>
      <c r="J26" s="24">
        <v>13440</v>
      </c>
      <c r="K26" s="24">
        <v>4057000</v>
      </c>
      <c r="L26" s="24">
        <v>77200</v>
      </c>
      <c r="M26" s="24">
        <v>2310200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1669600</v>
      </c>
      <c r="T26" s="24">
        <v>0</v>
      </c>
    </row>
    <row r="27" spans="1:20" ht="15" customHeight="1">
      <c r="A27" s="26"/>
      <c r="B27" s="26"/>
      <c r="C27" s="26" t="s">
        <v>372</v>
      </c>
      <c r="D27" s="26"/>
      <c r="E27" s="26" t="s">
        <v>412</v>
      </c>
      <c r="F27" s="24">
        <v>3221051.24</v>
      </c>
      <c r="G27" s="24">
        <v>3221051.24</v>
      </c>
      <c r="H27" s="24">
        <v>2544672.28</v>
      </c>
      <c r="I27" s="24">
        <v>662938.96</v>
      </c>
      <c r="J27" s="24">
        <v>13440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</row>
    <row r="28" spans="1:20" ht="15" customHeight="1">
      <c r="A28" s="26"/>
      <c r="B28" s="26"/>
      <c r="C28" s="26" t="s">
        <v>369</v>
      </c>
      <c r="D28" s="26"/>
      <c r="E28" s="26" t="s">
        <v>121</v>
      </c>
      <c r="F28" s="24">
        <v>200000</v>
      </c>
      <c r="G28" s="24">
        <v>0</v>
      </c>
      <c r="H28" s="24">
        <v>0</v>
      </c>
      <c r="I28" s="24">
        <v>0</v>
      </c>
      <c r="J28" s="24">
        <v>0</v>
      </c>
      <c r="K28" s="24">
        <v>200000</v>
      </c>
      <c r="L28" s="24">
        <v>0</v>
      </c>
      <c r="M28" s="24">
        <v>200000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0" ht="15" customHeight="1">
      <c r="A29" s="26"/>
      <c r="B29" s="26"/>
      <c r="C29" s="26" t="s">
        <v>146</v>
      </c>
      <c r="D29" s="26"/>
      <c r="E29" s="26" t="s">
        <v>453</v>
      </c>
      <c r="F29" s="24">
        <v>3050000</v>
      </c>
      <c r="G29" s="24">
        <v>0</v>
      </c>
      <c r="H29" s="24">
        <v>0</v>
      </c>
      <c r="I29" s="24">
        <v>0</v>
      </c>
      <c r="J29" s="24">
        <v>0</v>
      </c>
      <c r="K29" s="24">
        <v>3050000</v>
      </c>
      <c r="L29" s="24">
        <v>77200</v>
      </c>
      <c r="M29" s="24">
        <v>1303200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1669600</v>
      </c>
      <c r="T29" s="24">
        <v>0</v>
      </c>
    </row>
    <row r="30" spans="1:20" ht="15" customHeight="1">
      <c r="A30" s="26"/>
      <c r="B30" s="26"/>
      <c r="C30" s="26" t="s">
        <v>3</v>
      </c>
      <c r="D30" s="26"/>
      <c r="E30" s="26" t="s">
        <v>188</v>
      </c>
      <c r="F30" s="24">
        <v>633000</v>
      </c>
      <c r="G30" s="24">
        <v>0</v>
      </c>
      <c r="H30" s="24">
        <v>0</v>
      </c>
      <c r="I30" s="24">
        <v>0</v>
      </c>
      <c r="J30" s="24">
        <v>0</v>
      </c>
      <c r="K30" s="24">
        <v>633000</v>
      </c>
      <c r="L30" s="24">
        <v>0</v>
      </c>
      <c r="M30" s="24">
        <v>633000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</row>
    <row r="31" spans="1:20" ht="15" customHeight="1">
      <c r="A31" s="26"/>
      <c r="B31" s="26"/>
      <c r="C31" s="26" t="s">
        <v>39</v>
      </c>
      <c r="D31" s="26"/>
      <c r="E31" s="26" t="s">
        <v>10</v>
      </c>
      <c r="F31" s="24">
        <v>174000</v>
      </c>
      <c r="G31" s="24">
        <v>0</v>
      </c>
      <c r="H31" s="24">
        <v>0</v>
      </c>
      <c r="I31" s="24">
        <v>0</v>
      </c>
      <c r="J31" s="24">
        <v>0</v>
      </c>
      <c r="K31" s="24">
        <v>174000</v>
      </c>
      <c r="L31" s="24">
        <v>0</v>
      </c>
      <c r="M31" s="24">
        <v>174000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0" ht="15" customHeight="1">
      <c r="A32" s="26"/>
      <c r="B32" s="26" t="s">
        <v>253</v>
      </c>
      <c r="C32" s="26"/>
      <c r="D32" s="26"/>
      <c r="E32" s="26" t="s">
        <v>252</v>
      </c>
      <c r="F32" s="24">
        <v>11932997.72</v>
      </c>
      <c r="G32" s="24">
        <v>8707557.72</v>
      </c>
      <c r="H32" s="24">
        <v>6923022.24</v>
      </c>
      <c r="I32" s="24">
        <v>1761615.48</v>
      </c>
      <c r="J32" s="24">
        <v>22920</v>
      </c>
      <c r="K32" s="24">
        <v>3225440</v>
      </c>
      <c r="L32" s="24">
        <v>0</v>
      </c>
      <c r="M32" s="24">
        <v>3120440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105000</v>
      </c>
      <c r="T32" s="24">
        <v>0</v>
      </c>
    </row>
    <row r="33" spans="1:20" ht="15" customHeight="1">
      <c r="A33" s="26"/>
      <c r="B33" s="26"/>
      <c r="C33" s="26" t="s">
        <v>372</v>
      </c>
      <c r="D33" s="26"/>
      <c r="E33" s="26" t="s">
        <v>315</v>
      </c>
      <c r="F33" s="24">
        <v>8707557.72</v>
      </c>
      <c r="G33" s="24">
        <v>8707557.72</v>
      </c>
      <c r="H33" s="24">
        <v>6923022.24</v>
      </c>
      <c r="I33" s="24">
        <v>1761615.48</v>
      </c>
      <c r="J33" s="24">
        <v>22920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5" customHeight="1">
      <c r="A34" s="26"/>
      <c r="B34" s="26"/>
      <c r="C34" s="26" t="s">
        <v>4</v>
      </c>
      <c r="D34" s="26"/>
      <c r="E34" s="26" t="s">
        <v>168</v>
      </c>
      <c r="F34" s="24">
        <v>681720</v>
      </c>
      <c r="G34" s="24">
        <v>0</v>
      </c>
      <c r="H34" s="24">
        <v>0</v>
      </c>
      <c r="I34" s="24">
        <v>0</v>
      </c>
      <c r="J34" s="24">
        <v>0</v>
      </c>
      <c r="K34" s="24">
        <v>681720</v>
      </c>
      <c r="L34" s="24">
        <v>0</v>
      </c>
      <c r="M34" s="24">
        <v>681720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5" customHeight="1">
      <c r="A35" s="26"/>
      <c r="B35" s="26"/>
      <c r="C35" s="26" t="s">
        <v>369</v>
      </c>
      <c r="D35" s="26"/>
      <c r="E35" s="26" t="s">
        <v>222</v>
      </c>
      <c r="F35" s="24">
        <v>100000</v>
      </c>
      <c r="G35" s="24">
        <v>0</v>
      </c>
      <c r="H35" s="24">
        <v>0</v>
      </c>
      <c r="I35" s="24">
        <v>0</v>
      </c>
      <c r="J35" s="24">
        <v>0</v>
      </c>
      <c r="K35" s="24">
        <v>100000</v>
      </c>
      <c r="L35" s="24">
        <v>0</v>
      </c>
      <c r="M35" s="24">
        <v>100000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ht="15" customHeight="1">
      <c r="A36" s="26"/>
      <c r="B36" s="26"/>
      <c r="C36" s="26" t="s">
        <v>146</v>
      </c>
      <c r="D36" s="26"/>
      <c r="E36" s="26" t="s">
        <v>233</v>
      </c>
      <c r="F36" s="24">
        <v>720000</v>
      </c>
      <c r="G36" s="24">
        <v>0</v>
      </c>
      <c r="H36" s="24">
        <v>0</v>
      </c>
      <c r="I36" s="24">
        <v>0</v>
      </c>
      <c r="J36" s="24">
        <v>0</v>
      </c>
      <c r="K36" s="24">
        <v>720000</v>
      </c>
      <c r="L36" s="24">
        <v>0</v>
      </c>
      <c r="M36" s="24">
        <v>720000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ht="15" customHeight="1">
      <c r="A37" s="26"/>
      <c r="B37" s="26"/>
      <c r="C37" s="26" t="s">
        <v>39</v>
      </c>
      <c r="D37" s="26"/>
      <c r="E37" s="26" t="s">
        <v>265</v>
      </c>
      <c r="F37" s="24">
        <v>1723720</v>
      </c>
      <c r="G37" s="24">
        <v>0</v>
      </c>
      <c r="H37" s="24">
        <v>0</v>
      </c>
      <c r="I37" s="24">
        <v>0</v>
      </c>
      <c r="J37" s="24">
        <v>0</v>
      </c>
      <c r="K37" s="24">
        <v>1723720</v>
      </c>
      <c r="L37" s="24">
        <v>0</v>
      </c>
      <c r="M37" s="24">
        <v>1618720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105000</v>
      </c>
      <c r="T37" s="24">
        <v>0</v>
      </c>
    </row>
    <row r="38" spans="1:20" ht="15" customHeight="1">
      <c r="A38" s="26"/>
      <c r="B38" s="26" t="s">
        <v>146</v>
      </c>
      <c r="C38" s="26"/>
      <c r="D38" s="26"/>
      <c r="E38" s="26" t="s">
        <v>2</v>
      </c>
      <c r="F38" s="24">
        <v>8865584</v>
      </c>
      <c r="G38" s="24">
        <v>0</v>
      </c>
      <c r="H38" s="24">
        <v>0</v>
      </c>
      <c r="I38" s="24">
        <v>0</v>
      </c>
      <c r="J38" s="24">
        <v>0</v>
      </c>
      <c r="K38" s="24">
        <v>8865584</v>
      </c>
      <c r="L38" s="24">
        <v>2351984</v>
      </c>
      <c r="M38" s="24">
        <v>6463600</v>
      </c>
      <c r="N38" s="24">
        <v>50000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ht="15" customHeight="1">
      <c r="A39" s="26"/>
      <c r="B39" s="26"/>
      <c r="C39" s="26" t="s">
        <v>39</v>
      </c>
      <c r="D39" s="26"/>
      <c r="E39" s="26" t="s">
        <v>371</v>
      </c>
      <c r="F39" s="24">
        <v>8865584</v>
      </c>
      <c r="G39" s="24">
        <v>0</v>
      </c>
      <c r="H39" s="24">
        <v>0</v>
      </c>
      <c r="I39" s="24">
        <v>0</v>
      </c>
      <c r="J39" s="24">
        <v>0</v>
      </c>
      <c r="K39" s="24">
        <v>8865584</v>
      </c>
      <c r="L39" s="24">
        <v>2351984</v>
      </c>
      <c r="M39" s="24">
        <v>6463600</v>
      </c>
      <c r="N39" s="24">
        <v>50000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</row>
    <row r="40" spans="1:20" ht="15" customHeight="1">
      <c r="A40" s="26"/>
      <c r="B40" s="26" t="s">
        <v>3</v>
      </c>
      <c r="C40" s="26"/>
      <c r="D40" s="26"/>
      <c r="E40" s="26" t="s">
        <v>490</v>
      </c>
      <c r="F40" s="24">
        <v>2664950.26</v>
      </c>
      <c r="G40" s="24">
        <v>2262950.26</v>
      </c>
      <c r="H40" s="24">
        <v>1773020.56</v>
      </c>
      <c r="I40" s="24">
        <v>489209.7</v>
      </c>
      <c r="J40" s="24">
        <v>720</v>
      </c>
      <c r="K40" s="24">
        <v>402000</v>
      </c>
      <c r="L40" s="24">
        <v>0</v>
      </c>
      <c r="M40" s="24">
        <v>330000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72000</v>
      </c>
      <c r="T40" s="24">
        <v>0</v>
      </c>
    </row>
    <row r="41" spans="1:20" ht="15" customHeight="1">
      <c r="A41" s="26"/>
      <c r="B41" s="26"/>
      <c r="C41" s="26" t="s">
        <v>372</v>
      </c>
      <c r="D41" s="26"/>
      <c r="E41" s="26" t="s">
        <v>384</v>
      </c>
      <c r="F41" s="24">
        <v>2262950.26</v>
      </c>
      <c r="G41" s="24">
        <v>2262950.26</v>
      </c>
      <c r="H41" s="24">
        <v>1773020.56</v>
      </c>
      <c r="I41" s="24">
        <v>489209.7</v>
      </c>
      <c r="J41" s="24">
        <v>720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</row>
    <row r="42" spans="1:20" ht="15" customHeight="1">
      <c r="A42" s="26"/>
      <c r="B42" s="26"/>
      <c r="C42" s="26" t="s">
        <v>4</v>
      </c>
      <c r="D42" s="26"/>
      <c r="E42" s="26" t="s">
        <v>461</v>
      </c>
      <c r="F42" s="24">
        <v>402000</v>
      </c>
      <c r="G42" s="24">
        <v>0</v>
      </c>
      <c r="H42" s="24">
        <v>0</v>
      </c>
      <c r="I42" s="24">
        <v>0</v>
      </c>
      <c r="J42" s="24">
        <v>0</v>
      </c>
      <c r="K42" s="24">
        <v>402000</v>
      </c>
      <c r="L42" s="24">
        <v>0</v>
      </c>
      <c r="M42" s="24">
        <v>330000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72000</v>
      </c>
      <c r="T42" s="24">
        <v>0</v>
      </c>
    </row>
    <row r="43" spans="1:20" ht="15" customHeight="1">
      <c r="A43" s="26"/>
      <c r="B43" s="26" t="s">
        <v>175</v>
      </c>
      <c r="C43" s="26"/>
      <c r="D43" s="26"/>
      <c r="E43" s="26" t="s">
        <v>87</v>
      </c>
      <c r="F43" s="24">
        <v>20000</v>
      </c>
      <c r="G43" s="24">
        <v>0</v>
      </c>
      <c r="H43" s="24">
        <v>0</v>
      </c>
      <c r="I43" s="24">
        <v>0</v>
      </c>
      <c r="J43" s="24">
        <v>0</v>
      </c>
      <c r="K43" s="24">
        <v>20000</v>
      </c>
      <c r="L43" s="24">
        <v>0</v>
      </c>
      <c r="M43" s="24">
        <v>20000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</row>
    <row r="44" spans="1:20" ht="15" customHeight="1">
      <c r="A44" s="26"/>
      <c r="B44" s="26"/>
      <c r="C44" s="26" t="s">
        <v>139</v>
      </c>
      <c r="D44" s="26"/>
      <c r="E44" s="26" t="s">
        <v>221</v>
      </c>
      <c r="F44" s="24">
        <v>20000</v>
      </c>
      <c r="G44" s="24">
        <v>0</v>
      </c>
      <c r="H44" s="24">
        <v>0</v>
      </c>
      <c r="I44" s="24">
        <v>0</v>
      </c>
      <c r="J44" s="24">
        <v>0</v>
      </c>
      <c r="K44" s="24">
        <v>20000</v>
      </c>
      <c r="L44" s="24">
        <v>0</v>
      </c>
      <c r="M44" s="24">
        <v>20000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</row>
    <row r="45" spans="1:20" ht="15" customHeight="1">
      <c r="A45" s="26"/>
      <c r="B45" s="26" t="s">
        <v>278</v>
      </c>
      <c r="C45" s="26"/>
      <c r="D45" s="26"/>
      <c r="E45" s="26" t="s">
        <v>151</v>
      </c>
      <c r="F45" s="24">
        <v>4977036.76</v>
      </c>
      <c r="G45" s="24">
        <v>3863036.76</v>
      </c>
      <c r="H45" s="24">
        <v>2852938</v>
      </c>
      <c r="I45" s="24">
        <v>984898.76</v>
      </c>
      <c r="J45" s="24">
        <v>25200</v>
      </c>
      <c r="K45" s="24">
        <v>1114000</v>
      </c>
      <c r="L45" s="24">
        <v>0</v>
      </c>
      <c r="M45" s="24">
        <v>1060000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54000</v>
      </c>
      <c r="T45" s="24">
        <v>0</v>
      </c>
    </row>
    <row r="46" spans="1:20" ht="15" customHeight="1">
      <c r="A46" s="26"/>
      <c r="B46" s="26"/>
      <c r="C46" s="26" t="s">
        <v>372</v>
      </c>
      <c r="D46" s="26"/>
      <c r="E46" s="26" t="s">
        <v>197</v>
      </c>
      <c r="F46" s="24">
        <v>3863036.76</v>
      </c>
      <c r="G46" s="24">
        <v>3863036.76</v>
      </c>
      <c r="H46" s="24">
        <v>2852938</v>
      </c>
      <c r="I46" s="24">
        <v>984898.76</v>
      </c>
      <c r="J46" s="24">
        <v>25200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ht="15" customHeight="1">
      <c r="A47" s="26"/>
      <c r="B47" s="26"/>
      <c r="C47" s="26" t="s">
        <v>255</v>
      </c>
      <c r="D47" s="26"/>
      <c r="E47" s="26" t="s">
        <v>75</v>
      </c>
      <c r="F47" s="24">
        <v>1114000</v>
      </c>
      <c r="G47" s="24">
        <v>0</v>
      </c>
      <c r="H47" s="24">
        <v>0</v>
      </c>
      <c r="I47" s="24">
        <v>0</v>
      </c>
      <c r="J47" s="24">
        <v>0</v>
      </c>
      <c r="K47" s="24">
        <v>1114000</v>
      </c>
      <c r="L47" s="24">
        <v>0</v>
      </c>
      <c r="M47" s="24">
        <v>1060000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54000</v>
      </c>
      <c r="T47" s="24">
        <v>0</v>
      </c>
    </row>
    <row r="48" spans="1:20" ht="15" customHeight="1">
      <c r="A48" s="26"/>
      <c r="B48" s="26" t="s">
        <v>44</v>
      </c>
      <c r="C48" s="26"/>
      <c r="D48" s="26"/>
      <c r="E48" s="26" t="s">
        <v>470</v>
      </c>
      <c r="F48" s="24">
        <v>1975798.96</v>
      </c>
      <c r="G48" s="24">
        <v>1497798.96</v>
      </c>
      <c r="H48" s="24">
        <v>1189484</v>
      </c>
      <c r="I48" s="24">
        <v>307714.96</v>
      </c>
      <c r="J48" s="24">
        <v>600</v>
      </c>
      <c r="K48" s="24">
        <v>478000</v>
      </c>
      <c r="L48" s="24">
        <v>0</v>
      </c>
      <c r="M48" s="24">
        <v>345000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133000</v>
      </c>
      <c r="T48" s="24">
        <v>0</v>
      </c>
    </row>
    <row r="49" spans="1:20" ht="15" customHeight="1">
      <c r="A49" s="26"/>
      <c r="B49" s="26"/>
      <c r="C49" s="26" t="s">
        <v>372</v>
      </c>
      <c r="D49" s="26"/>
      <c r="E49" s="26" t="s">
        <v>374</v>
      </c>
      <c r="F49" s="24">
        <v>1478598.96</v>
      </c>
      <c r="G49" s="24">
        <v>1478598.96</v>
      </c>
      <c r="H49" s="24">
        <v>1189484</v>
      </c>
      <c r="I49" s="24">
        <v>288514.96</v>
      </c>
      <c r="J49" s="24">
        <v>600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5" customHeight="1">
      <c r="A50" s="26"/>
      <c r="B50" s="26"/>
      <c r="C50" s="26" t="s">
        <v>3</v>
      </c>
      <c r="D50" s="26"/>
      <c r="E50" s="26" t="s">
        <v>203</v>
      </c>
      <c r="F50" s="24">
        <v>373000</v>
      </c>
      <c r="G50" s="24">
        <v>0</v>
      </c>
      <c r="H50" s="24">
        <v>0</v>
      </c>
      <c r="I50" s="24">
        <v>0</v>
      </c>
      <c r="J50" s="24">
        <v>0</v>
      </c>
      <c r="K50" s="24">
        <v>373000</v>
      </c>
      <c r="L50" s="24">
        <v>0</v>
      </c>
      <c r="M50" s="24">
        <v>260000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113000</v>
      </c>
      <c r="T50" s="24">
        <v>0</v>
      </c>
    </row>
    <row r="51" spans="1:20" ht="15" customHeight="1">
      <c r="A51" s="26"/>
      <c r="B51" s="26"/>
      <c r="C51" s="26" t="s">
        <v>38</v>
      </c>
      <c r="D51" s="26"/>
      <c r="E51" s="26" t="s">
        <v>311</v>
      </c>
      <c r="F51" s="24">
        <v>124200</v>
      </c>
      <c r="G51" s="24">
        <v>19200</v>
      </c>
      <c r="H51" s="24">
        <v>0</v>
      </c>
      <c r="I51" s="24">
        <v>19200</v>
      </c>
      <c r="J51" s="24">
        <v>0</v>
      </c>
      <c r="K51" s="24">
        <v>105000</v>
      </c>
      <c r="L51" s="24">
        <v>0</v>
      </c>
      <c r="M51" s="24">
        <v>85000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20000</v>
      </c>
      <c r="T51" s="24">
        <v>0</v>
      </c>
    </row>
    <row r="52" spans="1:20" ht="15" customHeight="1">
      <c r="A52" s="26"/>
      <c r="B52" s="26" t="s">
        <v>285</v>
      </c>
      <c r="C52" s="26"/>
      <c r="D52" s="26"/>
      <c r="E52" s="26" t="s">
        <v>270</v>
      </c>
      <c r="F52" s="24">
        <v>13605927.82</v>
      </c>
      <c r="G52" s="24">
        <v>11543927.82</v>
      </c>
      <c r="H52" s="24">
        <v>8362505.7</v>
      </c>
      <c r="I52" s="24">
        <v>3076422.12</v>
      </c>
      <c r="J52" s="24">
        <v>105000</v>
      </c>
      <c r="K52" s="24">
        <v>2062000</v>
      </c>
      <c r="L52" s="24">
        <v>0</v>
      </c>
      <c r="M52" s="24">
        <v>2000000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62000</v>
      </c>
      <c r="T52" s="24">
        <v>0</v>
      </c>
    </row>
    <row r="53" spans="1:20" ht="15" customHeight="1">
      <c r="A53" s="26"/>
      <c r="B53" s="26"/>
      <c r="C53" s="26" t="s">
        <v>372</v>
      </c>
      <c r="D53" s="26"/>
      <c r="E53" s="26" t="s">
        <v>261</v>
      </c>
      <c r="F53" s="24">
        <v>11543927.82</v>
      </c>
      <c r="G53" s="24">
        <v>11543927.82</v>
      </c>
      <c r="H53" s="24">
        <v>8362505.7</v>
      </c>
      <c r="I53" s="24">
        <v>3076422.12</v>
      </c>
      <c r="J53" s="24">
        <v>105000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5" customHeight="1">
      <c r="A54" s="26"/>
      <c r="B54" s="26"/>
      <c r="C54" s="26" t="s">
        <v>255</v>
      </c>
      <c r="D54" s="26"/>
      <c r="E54" s="26" t="s">
        <v>27</v>
      </c>
      <c r="F54" s="24">
        <v>2062000</v>
      </c>
      <c r="G54" s="24">
        <v>0</v>
      </c>
      <c r="H54" s="24">
        <v>0</v>
      </c>
      <c r="I54" s="24">
        <v>0</v>
      </c>
      <c r="J54" s="24">
        <v>0</v>
      </c>
      <c r="K54" s="24">
        <v>2062000</v>
      </c>
      <c r="L54" s="24">
        <v>0</v>
      </c>
      <c r="M54" s="24">
        <v>2000000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62000</v>
      </c>
      <c r="T54" s="24">
        <v>0</v>
      </c>
    </row>
    <row r="55" spans="1:20" ht="15" customHeight="1">
      <c r="A55" s="26"/>
      <c r="B55" s="26" t="s">
        <v>37</v>
      </c>
      <c r="C55" s="26"/>
      <c r="D55" s="26"/>
      <c r="E55" s="26" t="s">
        <v>258</v>
      </c>
      <c r="F55" s="24">
        <v>990000</v>
      </c>
      <c r="G55" s="24">
        <v>0</v>
      </c>
      <c r="H55" s="24">
        <v>0</v>
      </c>
      <c r="I55" s="24">
        <v>0</v>
      </c>
      <c r="J55" s="24">
        <v>0</v>
      </c>
      <c r="K55" s="24">
        <v>990000</v>
      </c>
      <c r="L55" s="24">
        <v>0</v>
      </c>
      <c r="M55" s="24">
        <v>990000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ht="15" customHeight="1">
      <c r="A56" s="26"/>
      <c r="B56" s="26"/>
      <c r="C56" s="26" t="s">
        <v>253</v>
      </c>
      <c r="D56" s="26"/>
      <c r="E56" s="26" t="s">
        <v>232</v>
      </c>
      <c r="F56" s="24">
        <v>990000</v>
      </c>
      <c r="G56" s="24">
        <v>0</v>
      </c>
      <c r="H56" s="24">
        <v>0</v>
      </c>
      <c r="I56" s="24">
        <v>0</v>
      </c>
      <c r="J56" s="24">
        <v>0</v>
      </c>
      <c r="K56" s="24">
        <v>990000</v>
      </c>
      <c r="L56" s="24">
        <v>0</v>
      </c>
      <c r="M56" s="24">
        <v>990000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ht="15" customHeight="1">
      <c r="A57" s="26"/>
      <c r="B57" s="26" t="s">
        <v>433</v>
      </c>
      <c r="C57" s="26"/>
      <c r="D57" s="26"/>
      <c r="E57" s="26" t="s">
        <v>466</v>
      </c>
      <c r="F57" s="24">
        <v>2330676.64</v>
      </c>
      <c r="G57" s="24">
        <v>1498676.64</v>
      </c>
      <c r="H57" s="24">
        <v>1247752</v>
      </c>
      <c r="I57" s="24">
        <v>240724.64</v>
      </c>
      <c r="J57" s="24">
        <v>10200</v>
      </c>
      <c r="K57" s="24">
        <v>832000</v>
      </c>
      <c r="L57" s="24">
        <v>0</v>
      </c>
      <c r="M57" s="24">
        <v>806000</v>
      </c>
      <c r="N57" s="24">
        <v>26000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</row>
    <row r="58" spans="1:20" ht="15" customHeight="1">
      <c r="A58" s="26"/>
      <c r="B58" s="26"/>
      <c r="C58" s="26" t="s">
        <v>372</v>
      </c>
      <c r="D58" s="26"/>
      <c r="E58" s="26" t="s">
        <v>145</v>
      </c>
      <c r="F58" s="24">
        <v>1498676.64</v>
      </c>
      <c r="G58" s="24">
        <v>1498676.64</v>
      </c>
      <c r="H58" s="24">
        <v>1247752</v>
      </c>
      <c r="I58" s="24">
        <v>240724.64</v>
      </c>
      <c r="J58" s="24">
        <v>10200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</row>
    <row r="59" spans="1:20" ht="15" customHeight="1">
      <c r="A59" s="26"/>
      <c r="B59" s="26"/>
      <c r="C59" s="26" t="s">
        <v>255</v>
      </c>
      <c r="D59" s="26"/>
      <c r="E59" s="26" t="s">
        <v>411</v>
      </c>
      <c r="F59" s="24">
        <v>532000</v>
      </c>
      <c r="G59" s="24">
        <v>0</v>
      </c>
      <c r="H59" s="24">
        <v>0</v>
      </c>
      <c r="I59" s="24">
        <v>0</v>
      </c>
      <c r="J59" s="24">
        <v>0</v>
      </c>
      <c r="K59" s="24">
        <v>532000</v>
      </c>
      <c r="L59" s="24">
        <v>0</v>
      </c>
      <c r="M59" s="24">
        <v>506000</v>
      </c>
      <c r="N59" s="24">
        <v>26000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</row>
    <row r="60" spans="1:20" ht="15" customHeight="1">
      <c r="A60" s="26"/>
      <c r="B60" s="26"/>
      <c r="C60" s="26" t="s">
        <v>39</v>
      </c>
      <c r="D60" s="26"/>
      <c r="E60" s="26" t="s">
        <v>7</v>
      </c>
      <c r="F60" s="24">
        <v>300000</v>
      </c>
      <c r="G60" s="24">
        <v>0</v>
      </c>
      <c r="H60" s="24">
        <v>0</v>
      </c>
      <c r="I60" s="24">
        <v>0</v>
      </c>
      <c r="J60" s="24">
        <v>0</v>
      </c>
      <c r="K60" s="24">
        <v>300000</v>
      </c>
      <c r="L60" s="24">
        <v>0</v>
      </c>
      <c r="M60" s="24">
        <v>300000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1:20" ht="15" customHeight="1">
      <c r="A61" s="26"/>
      <c r="B61" s="26" t="s">
        <v>202</v>
      </c>
      <c r="C61" s="26"/>
      <c r="D61" s="26"/>
      <c r="E61" s="26" t="s">
        <v>489</v>
      </c>
      <c r="F61" s="24">
        <v>556189.96</v>
      </c>
      <c r="G61" s="24">
        <v>360381.96</v>
      </c>
      <c r="H61" s="24">
        <v>290926</v>
      </c>
      <c r="I61" s="24">
        <v>69215.96</v>
      </c>
      <c r="J61" s="24">
        <v>240</v>
      </c>
      <c r="K61" s="24">
        <v>195808</v>
      </c>
      <c r="L61" s="24">
        <v>0</v>
      </c>
      <c r="M61" s="24">
        <v>155500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40308</v>
      </c>
      <c r="T61" s="24">
        <v>0</v>
      </c>
    </row>
    <row r="62" spans="1:20" ht="15" customHeight="1">
      <c r="A62" s="26"/>
      <c r="B62" s="26"/>
      <c r="C62" s="26" t="s">
        <v>372</v>
      </c>
      <c r="D62" s="26"/>
      <c r="E62" s="26" t="s">
        <v>171</v>
      </c>
      <c r="F62" s="24">
        <v>360381.96</v>
      </c>
      <c r="G62" s="24">
        <v>360381.96</v>
      </c>
      <c r="H62" s="24">
        <v>290926</v>
      </c>
      <c r="I62" s="24">
        <v>69215.96</v>
      </c>
      <c r="J62" s="24">
        <v>240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5" customHeight="1">
      <c r="A63" s="26"/>
      <c r="B63" s="26"/>
      <c r="C63" s="26" t="s">
        <v>255</v>
      </c>
      <c r="D63" s="26"/>
      <c r="E63" s="26" t="s">
        <v>112</v>
      </c>
      <c r="F63" s="24">
        <v>195808</v>
      </c>
      <c r="G63" s="24">
        <v>0</v>
      </c>
      <c r="H63" s="24">
        <v>0</v>
      </c>
      <c r="I63" s="24">
        <v>0</v>
      </c>
      <c r="J63" s="24">
        <v>0</v>
      </c>
      <c r="K63" s="24">
        <v>195808</v>
      </c>
      <c r="L63" s="24">
        <v>0</v>
      </c>
      <c r="M63" s="24">
        <v>155500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40308</v>
      </c>
      <c r="T63" s="24">
        <v>0</v>
      </c>
    </row>
    <row r="64" spans="1:20" ht="15" customHeight="1">
      <c r="A64" s="26"/>
      <c r="B64" s="26" t="s">
        <v>83</v>
      </c>
      <c r="C64" s="26"/>
      <c r="D64" s="26"/>
      <c r="E64" s="26" t="s">
        <v>52</v>
      </c>
      <c r="F64" s="24">
        <v>2742255.64</v>
      </c>
      <c r="G64" s="24">
        <v>1022255.64</v>
      </c>
      <c r="H64" s="24">
        <v>825578</v>
      </c>
      <c r="I64" s="24">
        <v>186237.64</v>
      </c>
      <c r="J64" s="24">
        <v>10440</v>
      </c>
      <c r="K64" s="24">
        <v>1720000</v>
      </c>
      <c r="L64" s="24">
        <v>0</v>
      </c>
      <c r="M64" s="24">
        <v>1593000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127000</v>
      </c>
      <c r="T64" s="24">
        <v>0</v>
      </c>
    </row>
    <row r="65" spans="1:20" ht="15" customHeight="1">
      <c r="A65" s="26"/>
      <c r="B65" s="26"/>
      <c r="C65" s="26" t="s">
        <v>372</v>
      </c>
      <c r="D65" s="26"/>
      <c r="E65" s="26" t="s">
        <v>165</v>
      </c>
      <c r="F65" s="24">
        <v>1022255.64</v>
      </c>
      <c r="G65" s="24">
        <v>1022255.64</v>
      </c>
      <c r="H65" s="24">
        <v>825578</v>
      </c>
      <c r="I65" s="24">
        <v>186237.64</v>
      </c>
      <c r="J65" s="24">
        <v>10440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5" customHeight="1">
      <c r="A66" s="26"/>
      <c r="B66" s="26"/>
      <c r="C66" s="26" t="s">
        <v>255</v>
      </c>
      <c r="D66" s="26"/>
      <c r="E66" s="26" t="s">
        <v>403</v>
      </c>
      <c r="F66" s="24">
        <v>1720000</v>
      </c>
      <c r="G66" s="24">
        <v>0</v>
      </c>
      <c r="H66" s="24">
        <v>0</v>
      </c>
      <c r="I66" s="24">
        <v>0</v>
      </c>
      <c r="J66" s="24">
        <v>0</v>
      </c>
      <c r="K66" s="24">
        <v>1720000</v>
      </c>
      <c r="L66" s="24">
        <v>0</v>
      </c>
      <c r="M66" s="24">
        <v>1593000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127000</v>
      </c>
      <c r="T66" s="24">
        <v>0</v>
      </c>
    </row>
    <row r="67" spans="1:20" ht="15" customHeight="1">
      <c r="A67" s="26"/>
      <c r="B67" s="26" t="s">
        <v>305</v>
      </c>
      <c r="C67" s="26"/>
      <c r="D67" s="26"/>
      <c r="E67" s="26" t="s">
        <v>493</v>
      </c>
      <c r="F67" s="24">
        <v>909585.48</v>
      </c>
      <c r="G67" s="24">
        <v>606825.48</v>
      </c>
      <c r="H67" s="24">
        <v>480134</v>
      </c>
      <c r="I67" s="24">
        <v>126451.48</v>
      </c>
      <c r="J67" s="24">
        <v>240</v>
      </c>
      <c r="K67" s="24">
        <v>302760</v>
      </c>
      <c r="L67" s="24">
        <v>0</v>
      </c>
      <c r="M67" s="24">
        <v>292760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10000</v>
      </c>
    </row>
    <row r="68" spans="1:20" ht="15" customHeight="1">
      <c r="A68" s="26"/>
      <c r="B68" s="26"/>
      <c r="C68" s="26" t="s">
        <v>372</v>
      </c>
      <c r="D68" s="26"/>
      <c r="E68" s="26" t="s">
        <v>71</v>
      </c>
      <c r="F68" s="24">
        <v>606825.48</v>
      </c>
      <c r="G68" s="24">
        <v>606825.48</v>
      </c>
      <c r="H68" s="24">
        <v>480134</v>
      </c>
      <c r="I68" s="24">
        <v>126451.48</v>
      </c>
      <c r="J68" s="24">
        <v>240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</row>
    <row r="69" spans="1:20" ht="15" customHeight="1">
      <c r="A69" s="26"/>
      <c r="B69" s="26"/>
      <c r="C69" s="26" t="s">
        <v>255</v>
      </c>
      <c r="D69" s="26"/>
      <c r="E69" s="26" t="s">
        <v>381</v>
      </c>
      <c r="F69" s="24">
        <v>302760</v>
      </c>
      <c r="G69" s="24">
        <v>0</v>
      </c>
      <c r="H69" s="24">
        <v>0</v>
      </c>
      <c r="I69" s="24">
        <v>0</v>
      </c>
      <c r="J69" s="24">
        <v>0</v>
      </c>
      <c r="K69" s="24">
        <v>302760</v>
      </c>
      <c r="L69" s="24">
        <v>0</v>
      </c>
      <c r="M69" s="24">
        <v>292760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10000</v>
      </c>
    </row>
    <row r="70" spans="1:20" ht="15" customHeight="1">
      <c r="A70" s="26"/>
      <c r="B70" s="26" t="s">
        <v>201</v>
      </c>
      <c r="C70" s="26"/>
      <c r="D70" s="26"/>
      <c r="E70" s="26" t="s">
        <v>289</v>
      </c>
      <c r="F70" s="24">
        <v>5038782.36</v>
      </c>
      <c r="G70" s="24">
        <v>2752765.36</v>
      </c>
      <c r="H70" s="24">
        <v>2183497.42</v>
      </c>
      <c r="I70" s="24">
        <v>568307.94</v>
      </c>
      <c r="J70" s="24">
        <v>960</v>
      </c>
      <c r="K70" s="24">
        <v>2286017</v>
      </c>
      <c r="L70" s="24">
        <v>0</v>
      </c>
      <c r="M70" s="24">
        <v>1845807</v>
      </c>
      <c r="N70" s="24">
        <v>282000</v>
      </c>
      <c r="O70" s="24">
        <v>50000</v>
      </c>
      <c r="P70" s="24">
        <v>0</v>
      </c>
      <c r="Q70" s="24">
        <v>0</v>
      </c>
      <c r="R70" s="24">
        <v>0</v>
      </c>
      <c r="S70" s="24">
        <v>108210</v>
      </c>
      <c r="T70" s="24">
        <v>0</v>
      </c>
    </row>
    <row r="71" spans="1:20" ht="15" customHeight="1">
      <c r="A71" s="26"/>
      <c r="B71" s="26"/>
      <c r="C71" s="26" t="s">
        <v>372</v>
      </c>
      <c r="D71" s="26"/>
      <c r="E71" s="26" t="s">
        <v>363</v>
      </c>
      <c r="F71" s="24">
        <v>2752765.36</v>
      </c>
      <c r="G71" s="24">
        <v>2752765.36</v>
      </c>
      <c r="H71" s="24">
        <v>2183497.42</v>
      </c>
      <c r="I71" s="24">
        <v>568307.94</v>
      </c>
      <c r="J71" s="24">
        <v>960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ht="15" customHeight="1">
      <c r="A72" s="26"/>
      <c r="B72" s="26"/>
      <c r="C72" s="26" t="s">
        <v>255</v>
      </c>
      <c r="D72" s="26"/>
      <c r="E72" s="26" t="s">
        <v>378</v>
      </c>
      <c r="F72" s="24">
        <v>2237017</v>
      </c>
      <c r="G72" s="24">
        <v>0</v>
      </c>
      <c r="H72" s="24">
        <v>0</v>
      </c>
      <c r="I72" s="24">
        <v>0</v>
      </c>
      <c r="J72" s="24">
        <v>0</v>
      </c>
      <c r="K72" s="24">
        <v>2237017</v>
      </c>
      <c r="L72" s="24">
        <v>0</v>
      </c>
      <c r="M72" s="24">
        <v>1796807</v>
      </c>
      <c r="N72" s="24">
        <v>282000</v>
      </c>
      <c r="O72" s="24">
        <v>50000</v>
      </c>
      <c r="P72" s="24">
        <v>0</v>
      </c>
      <c r="Q72" s="24">
        <v>0</v>
      </c>
      <c r="R72" s="24">
        <v>0</v>
      </c>
      <c r="S72" s="24">
        <v>108210</v>
      </c>
      <c r="T72" s="24">
        <v>0</v>
      </c>
    </row>
    <row r="73" spans="1:20" ht="15" customHeight="1">
      <c r="A73" s="26"/>
      <c r="B73" s="26"/>
      <c r="C73" s="26" t="s">
        <v>39</v>
      </c>
      <c r="D73" s="26"/>
      <c r="E73" s="26" t="s">
        <v>220</v>
      </c>
      <c r="F73" s="24">
        <v>49000</v>
      </c>
      <c r="G73" s="24">
        <v>0</v>
      </c>
      <c r="H73" s="24">
        <v>0</v>
      </c>
      <c r="I73" s="24">
        <v>0</v>
      </c>
      <c r="J73" s="24">
        <v>0</v>
      </c>
      <c r="K73" s="24">
        <v>49000</v>
      </c>
      <c r="L73" s="24">
        <v>0</v>
      </c>
      <c r="M73" s="24">
        <v>49000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</row>
    <row r="74" spans="1:20" ht="15" customHeight="1">
      <c r="A74" s="26"/>
      <c r="B74" s="26" t="s">
        <v>116</v>
      </c>
      <c r="C74" s="26"/>
      <c r="D74" s="26"/>
      <c r="E74" s="26" t="s">
        <v>15</v>
      </c>
      <c r="F74" s="24">
        <v>19526775.16</v>
      </c>
      <c r="G74" s="24">
        <v>11180103.16</v>
      </c>
      <c r="H74" s="24">
        <v>8110840.28</v>
      </c>
      <c r="I74" s="24">
        <v>2996062.88</v>
      </c>
      <c r="J74" s="24">
        <v>73200</v>
      </c>
      <c r="K74" s="24">
        <v>8346672</v>
      </c>
      <c r="L74" s="24">
        <v>0</v>
      </c>
      <c r="M74" s="24">
        <v>8293072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53600</v>
      </c>
      <c r="T74" s="24">
        <v>0</v>
      </c>
    </row>
    <row r="75" spans="1:20" ht="15" customHeight="1">
      <c r="A75" s="26"/>
      <c r="B75" s="26"/>
      <c r="C75" s="26" t="s">
        <v>372</v>
      </c>
      <c r="D75" s="26"/>
      <c r="E75" s="26" t="s">
        <v>455</v>
      </c>
      <c r="F75" s="24">
        <v>11180103.16</v>
      </c>
      <c r="G75" s="24">
        <v>11180103.16</v>
      </c>
      <c r="H75" s="24">
        <v>8110840.28</v>
      </c>
      <c r="I75" s="24">
        <v>2996062.88</v>
      </c>
      <c r="J75" s="24">
        <v>73200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</row>
    <row r="76" spans="1:20" ht="15" customHeight="1">
      <c r="A76" s="26"/>
      <c r="B76" s="26"/>
      <c r="C76" s="26" t="s">
        <v>255</v>
      </c>
      <c r="D76" s="26"/>
      <c r="E76" s="26" t="s">
        <v>196</v>
      </c>
      <c r="F76" s="24">
        <v>8346672</v>
      </c>
      <c r="G76" s="24">
        <v>0</v>
      </c>
      <c r="H76" s="24">
        <v>0</v>
      </c>
      <c r="I76" s="24">
        <v>0</v>
      </c>
      <c r="J76" s="24">
        <v>0</v>
      </c>
      <c r="K76" s="24">
        <v>8346672</v>
      </c>
      <c r="L76" s="24">
        <v>0</v>
      </c>
      <c r="M76" s="24">
        <v>8293072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53600</v>
      </c>
      <c r="T76" s="24">
        <v>0</v>
      </c>
    </row>
    <row r="77" spans="1:20" ht="15" customHeight="1">
      <c r="A77" s="26"/>
      <c r="B77" s="26" t="s">
        <v>227</v>
      </c>
      <c r="C77" s="26"/>
      <c r="D77" s="26"/>
      <c r="E77" s="26" t="s">
        <v>51</v>
      </c>
      <c r="F77" s="24">
        <v>12555882.4</v>
      </c>
      <c r="G77" s="24">
        <v>2530939.4</v>
      </c>
      <c r="H77" s="24">
        <v>1947050</v>
      </c>
      <c r="I77" s="24">
        <v>582689.4</v>
      </c>
      <c r="J77" s="24">
        <v>1200</v>
      </c>
      <c r="K77" s="24">
        <v>10024943</v>
      </c>
      <c r="L77" s="24">
        <v>8000</v>
      </c>
      <c r="M77" s="24">
        <v>5271583</v>
      </c>
      <c r="N77" s="24">
        <v>704160</v>
      </c>
      <c r="O77" s="24">
        <v>0</v>
      </c>
      <c r="P77" s="24">
        <v>0</v>
      </c>
      <c r="Q77" s="24">
        <v>0</v>
      </c>
      <c r="R77" s="24">
        <v>0</v>
      </c>
      <c r="S77" s="24">
        <v>4041200</v>
      </c>
      <c r="T77" s="24">
        <v>0</v>
      </c>
    </row>
    <row r="78" spans="1:20" ht="15" customHeight="1">
      <c r="A78" s="26"/>
      <c r="B78" s="26"/>
      <c r="C78" s="26" t="s">
        <v>372</v>
      </c>
      <c r="D78" s="26"/>
      <c r="E78" s="26" t="s">
        <v>269</v>
      </c>
      <c r="F78" s="24">
        <v>2530939.4</v>
      </c>
      <c r="G78" s="24">
        <v>2530939.4</v>
      </c>
      <c r="H78" s="24">
        <v>1947050</v>
      </c>
      <c r="I78" s="24">
        <v>582689.4</v>
      </c>
      <c r="J78" s="24">
        <v>1200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</row>
    <row r="79" spans="1:20" ht="15" customHeight="1">
      <c r="A79" s="26"/>
      <c r="B79" s="26"/>
      <c r="C79" s="26" t="s">
        <v>255</v>
      </c>
      <c r="D79" s="26"/>
      <c r="E79" s="26" t="s">
        <v>48</v>
      </c>
      <c r="F79" s="24">
        <v>8063280</v>
      </c>
      <c r="G79" s="24">
        <v>0</v>
      </c>
      <c r="H79" s="24">
        <v>0</v>
      </c>
      <c r="I79" s="24">
        <v>0</v>
      </c>
      <c r="J79" s="24">
        <v>0</v>
      </c>
      <c r="K79" s="24">
        <v>8063280</v>
      </c>
      <c r="L79" s="24">
        <v>0</v>
      </c>
      <c r="M79" s="24">
        <v>3967080</v>
      </c>
      <c r="N79" s="24">
        <v>55000</v>
      </c>
      <c r="O79" s="24">
        <v>0</v>
      </c>
      <c r="P79" s="24">
        <v>0</v>
      </c>
      <c r="Q79" s="24">
        <v>0</v>
      </c>
      <c r="R79" s="24">
        <v>0</v>
      </c>
      <c r="S79" s="24">
        <v>4041200</v>
      </c>
      <c r="T79" s="24">
        <v>0</v>
      </c>
    </row>
    <row r="80" spans="1:20" ht="15" customHeight="1">
      <c r="A80" s="26"/>
      <c r="B80" s="26"/>
      <c r="C80" s="26" t="s">
        <v>39</v>
      </c>
      <c r="D80" s="26"/>
      <c r="E80" s="26" t="s">
        <v>290</v>
      </c>
      <c r="F80" s="24">
        <v>1961663</v>
      </c>
      <c r="G80" s="24">
        <v>0</v>
      </c>
      <c r="H80" s="24">
        <v>0</v>
      </c>
      <c r="I80" s="24">
        <v>0</v>
      </c>
      <c r="J80" s="24">
        <v>0</v>
      </c>
      <c r="K80" s="24">
        <v>1961663</v>
      </c>
      <c r="L80" s="24">
        <v>8000</v>
      </c>
      <c r="M80" s="24">
        <v>1304503</v>
      </c>
      <c r="N80" s="24">
        <v>649160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</row>
    <row r="81" spans="1:20" ht="15" customHeight="1">
      <c r="A81" s="26"/>
      <c r="B81" s="26" t="s">
        <v>342</v>
      </c>
      <c r="C81" s="26"/>
      <c r="D81" s="26"/>
      <c r="E81" s="26" t="s">
        <v>463</v>
      </c>
      <c r="F81" s="24">
        <v>4479364.3</v>
      </c>
      <c r="G81" s="24">
        <v>2059484.3</v>
      </c>
      <c r="H81" s="24">
        <v>1614857.4</v>
      </c>
      <c r="I81" s="24">
        <v>443306.9</v>
      </c>
      <c r="J81" s="24">
        <v>1320</v>
      </c>
      <c r="K81" s="24">
        <v>2419880</v>
      </c>
      <c r="L81" s="24">
        <v>0</v>
      </c>
      <c r="M81" s="24">
        <v>2419880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</row>
    <row r="82" spans="1:20" ht="15" customHeight="1">
      <c r="A82" s="26"/>
      <c r="B82" s="26"/>
      <c r="C82" s="26" t="s">
        <v>372</v>
      </c>
      <c r="D82" s="26"/>
      <c r="E82" s="26" t="s">
        <v>138</v>
      </c>
      <c r="F82" s="24">
        <v>2059484.3</v>
      </c>
      <c r="G82" s="24">
        <v>2059484.3</v>
      </c>
      <c r="H82" s="24">
        <v>1614857.4</v>
      </c>
      <c r="I82" s="24">
        <v>443306.9</v>
      </c>
      <c r="J82" s="24">
        <v>1320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</row>
    <row r="83" spans="1:20" ht="15" customHeight="1">
      <c r="A83" s="26"/>
      <c r="B83" s="26"/>
      <c r="C83" s="26" t="s">
        <v>255</v>
      </c>
      <c r="D83" s="26"/>
      <c r="E83" s="26" t="s">
        <v>413</v>
      </c>
      <c r="F83" s="24">
        <v>2419880</v>
      </c>
      <c r="G83" s="24">
        <v>0</v>
      </c>
      <c r="H83" s="24">
        <v>0</v>
      </c>
      <c r="I83" s="24">
        <v>0</v>
      </c>
      <c r="J83" s="24">
        <v>0</v>
      </c>
      <c r="K83" s="24">
        <v>2419880</v>
      </c>
      <c r="L83" s="24">
        <v>0</v>
      </c>
      <c r="M83" s="24">
        <v>2419880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</row>
    <row r="84" spans="1:20" ht="15" customHeight="1">
      <c r="A84" s="26"/>
      <c r="B84" s="26" t="s">
        <v>462</v>
      </c>
      <c r="C84" s="26"/>
      <c r="D84" s="26"/>
      <c r="E84" s="26" t="s">
        <v>103</v>
      </c>
      <c r="F84" s="24">
        <v>1561988.72</v>
      </c>
      <c r="G84" s="24">
        <v>1223868.72</v>
      </c>
      <c r="H84" s="24">
        <v>956604</v>
      </c>
      <c r="I84" s="24">
        <v>256824.72</v>
      </c>
      <c r="J84" s="24">
        <v>10440</v>
      </c>
      <c r="K84" s="24">
        <v>338120</v>
      </c>
      <c r="L84" s="24">
        <v>0</v>
      </c>
      <c r="M84" s="24">
        <v>300400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37720</v>
      </c>
      <c r="T84" s="24">
        <v>0</v>
      </c>
    </row>
    <row r="85" spans="1:20" ht="15" customHeight="1">
      <c r="A85" s="26"/>
      <c r="B85" s="26"/>
      <c r="C85" s="26" t="s">
        <v>372</v>
      </c>
      <c r="D85" s="26"/>
      <c r="E85" s="26" t="s">
        <v>64</v>
      </c>
      <c r="F85" s="24">
        <v>1223868.72</v>
      </c>
      <c r="G85" s="24">
        <v>1223868.72</v>
      </c>
      <c r="H85" s="24">
        <v>956604</v>
      </c>
      <c r="I85" s="24">
        <v>256824.72</v>
      </c>
      <c r="J85" s="24">
        <v>10440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</row>
    <row r="86" spans="1:20" ht="15" customHeight="1">
      <c r="A86" s="26"/>
      <c r="B86" s="26"/>
      <c r="C86" s="26" t="s">
        <v>255</v>
      </c>
      <c r="D86" s="26"/>
      <c r="E86" s="26" t="s">
        <v>256</v>
      </c>
      <c r="F86" s="24">
        <v>338120</v>
      </c>
      <c r="G86" s="24">
        <v>0</v>
      </c>
      <c r="H86" s="24">
        <v>0</v>
      </c>
      <c r="I86" s="24">
        <v>0</v>
      </c>
      <c r="J86" s="24">
        <v>0</v>
      </c>
      <c r="K86" s="24">
        <v>338120</v>
      </c>
      <c r="L86" s="24">
        <v>0</v>
      </c>
      <c r="M86" s="24">
        <v>300400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37720</v>
      </c>
      <c r="T86" s="24">
        <v>0</v>
      </c>
    </row>
    <row r="87" spans="1:20" ht="15" customHeight="1">
      <c r="A87" s="26"/>
      <c r="B87" s="26" t="s">
        <v>224</v>
      </c>
      <c r="C87" s="26"/>
      <c r="D87" s="26"/>
      <c r="E87" s="26" t="s">
        <v>296</v>
      </c>
      <c r="F87" s="24">
        <v>10000</v>
      </c>
      <c r="G87" s="24">
        <v>0</v>
      </c>
      <c r="H87" s="24">
        <v>0</v>
      </c>
      <c r="I87" s="24">
        <v>0</v>
      </c>
      <c r="J87" s="24">
        <v>0</v>
      </c>
      <c r="K87" s="24">
        <v>10000</v>
      </c>
      <c r="L87" s="24">
        <v>0</v>
      </c>
      <c r="M87" s="24">
        <v>10000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</row>
    <row r="88" spans="1:20" ht="15" customHeight="1">
      <c r="A88" s="26"/>
      <c r="B88" s="26"/>
      <c r="C88" s="26" t="s">
        <v>255</v>
      </c>
      <c r="D88" s="26"/>
      <c r="E88" s="26" t="s">
        <v>439</v>
      </c>
      <c r="F88" s="24">
        <v>10000</v>
      </c>
      <c r="G88" s="24">
        <v>0</v>
      </c>
      <c r="H88" s="24">
        <v>0</v>
      </c>
      <c r="I88" s="24">
        <v>0</v>
      </c>
      <c r="J88" s="24">
        <v>0</v>
      </c>
      <c r="K88" s="24">
        <v>10000</v>
      </c>
      <c r="L88" s="24">
        <v>0</v>
      </c>
      <c r="M88" s="24">
        <v>10000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</row>
    <row r="89" spans="1:20" ht="15" customHeight="1">
      <c r="A89" s="26" t="s">
        <v>242</v>
      </c>
      <c r="B89" s="26"/>
      <c r="C89" s="26"/>
      <c r="D89" s="26"/>
      <c r="E89" s="26" t="s">
        <v>74</v>
      </c>
      <c r="F89" s="24">
        <v>3167796.68</v>
      </c>
      <c r="G89" s="24">
        <v>1149196.68</v>
      </c>
      <c r="H89" s="24">
        <v>930884.58</v>
      </c>
      <c r="I89" s="24">
        <v>206192.1</v>
      </c>
      <c r="J89" s="24">
        <v>12120</v>
      </c>
      <c r="K89" s="24">
        <v>2018600</v>
      </c>
      <c r="L89" s="24">
        <v>0</v>
      </c>
      <c r="M89" s="24">
        <v>1939000</v>
      </c>
      <c r="N89" s="24">
        <v>79600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</row>
    <row r="90" spans="1:20" ht="15" customHeight="1">
      <c r="A90" s="26"/>
      <c r="B90" s="26" t="s">
        <v>253</v>
      </c>
      <c r="C90" s="26"/>
      <c r="D90" s="26"/>
      <c r="E90" s="26" t="s">
        <v>43</v>
      </c>
      <c r="F90" s="24">
        <v>3167796.68</v>
      </c>
      <c r="G90" s="24">
        <v>1149196.68</v>
      </c>
      <c r="H90" s="24">
        <v>930884.58</v>
      </c>
      <c r="I90" s="24">
        <v>206192.1</v>
      </c>
      <c r="J90" s="24">
        <v>12120</v>
      </c>
      <c r="K90" s="24">
        <v>2018600</v>
      </c>
      <c r="L90" s="24">
        <v>0</v>
      </c>
      <c r="M90" s="24">
        <v>1939000</v>
      </c>
      <c r="N90" s="24">
        <v>79600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</row>
    <row r="91" spans="1:20" ht="15" customHeight="1">
      <c r="A91" s="26"/>
      <c r="B91" s="26"/>
      <c r="C91" s="26" t="s">
        <v>372</v>
      </c>
      <c r="D91" s="26"/>
      <c r="E91" s="26" t="s">
        <v>344</v>
      </c>
      <c r="F91" s="24">
        <v>593000</v>
      </c>
      <c r="G91" s="24">
        <v>0</v>
      </c>
      <c r="H91" s="24">
        <v>0</v>
      </c>
      <c r="I91" s="24">
        <v>0</v>
      </c>
      <c r="J91" s="24">
        <v>0</v>
      </c>
      <c r="K91" s="24">
        <v>593000</v>
      </c>
      <c r="L91" s="24">
        <v>0</v>
      </c>
      <c r="M91" s="24">
        <v>593000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</row>
    <row r="92" spans="1:20" ht="15" customHeight="1">
      <c r="A92" s="26"/>
      <c r="B92" s="26"/>
      <c r="C92" s="26" t="s">
        <v>146</v>
      </c>
      <c r="D92" s="26"/>
      <c r="E92" s="26" t="s">
        <v>86</v>
      </c>
      <c r="F92" s="24">
        <v>2574796.68</v>
      </c>
      <c r="G92" s="24">
        <v>1149196.68</v>
      </c>
      <c r="H92" s="24">
        <v>930884.58</v>
      </c>
      <c r="I92" s="24">
        <v>206192.1</v>
      </c>
      <c r="J92" s="24">
        <v>12120</v>
      </c>
      <c r="K92" s="24">
        <v>1425600</v>
      </c>
      <c r="L92" s="24">
        <v>0</v>
      </c>
      <c r="M92" s="24">
        <v>1346000</v>
      </c>
      <c r="N92" s="24">
        <v>79600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</row>
    <row r="93" spans="1:20" ht="15" customHeight="1">
      <c r="A93" s="26" t="s">
        <v>124</v>
      </c>
      <c r="B93" s="26"/>
      <c r="C93" s="26"/>
      <c r="D93" s="26"/>
      <c r="E93" s="26" t="s">
        <v>206</v>
      </c>
      <c r="F93" s="24">
        <v>130807071.9</v>
      </c>
      <c r="G93" s="24">
        <v>86141600.34</v>
      </c>
      <c r="H93" s="24">
        <v>63323564.56</v>
      </c>
      <c r="I93" s="24">
        <v>22656347.78</v>
      </c>
      <c r="J93" s="24">
        <v>161688</v>
      </c>
      <c r="K93" s="24">
        <v>44665471.56</v>
      </c>
      <c r="L93" s="24">
        <v>6855072.56</v>
      </c>
      <c r="M93" s="24">
        <v>17765685</v>
      </c>
      <c r="N93" s="24">
        <v>4825900</v>
      </c>
      <c r="O93" s="24">
        <v>0</v>
      </c>
      <c r="P93" s="24">
        <v>0</v>
      </c>
      <c r="Q93" s="24">
        <v>0</v>
      </c>
      <c r="R93" s="24">
        <v>0</v>
      </c>
      <c r="S93" s="24">
        <v>15218814</v>
      </c>
      <c r="T93" s="24">
        <v>0</v>
      </c>
    </row>
    <row r="94" spans="1:20" ht="15" customHeight="1">
      <c r="A94" s="26"/>
      <c r="B94" s="26" t="s">
        <v>372</v>
      </c>
      <c r="C94" s="26"/>
      <c r="D94" s="26"/>
      <c r="E94" s="26" t="s">
        <v>36</v>
      </c>
      <c r="F94" s="24">
        <v>10665985</v>
      </c>
      <c r="G94" s="24">
        <v>0</v>
      </c>
      <c r="H94" s="24">
        <v>0</v>
      </c>
      <c r="I94" s="24">
        <v>0</v>
      </c>
      <c r="J94" s="24">
        <v>0</v>
      </c>
      <c r="K94" s="24">
        <v>10665985</v>
      </c>
      <c r="L94" s="24">
        <v>2505300</v>
      </c>
      <c r="M94" s="24">
        <v>4240685</v>
      </c>
      <c r="N94" s="24">
        <v>1692000</v>
      </c>
      <c r="O94" s="24">
        <v>0</v>
      </c>
      <c r="P94" s="24">
        <v>0</v>
      </c>
      <c r="Q94" s="24">
        <v>0</v>
      </c>
      <c r="R94" s="24">
        <v>0</v>
      </c>
      <c r="S94" s="24">
        <v>2228000</v>
      </c>
      <c r="T94" s="24">
        <v>0</v>
      </c>
    </row>
    <row r="95" spans="1:20" ht="15" customHeight="1">
      <c r="A95" s="26"/>
      <c r="B95" s="26"/>
      <c r="C95" s="26" t="s">
        <v>372</v>
      </c>
      <c r="D95" s="26"/>
      <c r="E95" s="26" t="s">
        <v>459</v>
      </c>
      <c r="F95" s="24">
        <v>1464300</v>
      </c>
      <c r="G95" s="24">
        <v>0</v>
      </c>
      <c r="H95" s="24">
        <v>0</v>
      </c>
      <c r="I95" s="24">
        <v>0</v>
      </c>
      <c r="J95" s="24">
        <v>0</v>
      </c>
      <c r="K95" s="24">
        <v>1464300</v>
      </c>
      <c r="L95" s="24">
        <v>253300</v>
      </c>
      <c r="M95" s="24">
        <v>1011000</v>
      </c>
      <c r="N95" s="24">
        <v>200000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</row>
    <row r="96" spans="1:20" ht="15" customHeight="1">
      <c r="A96" s="26"/>
      <c r="B96" s="26"/>
      <c r="C96" s="26" t="s">
        <v>139</v>
      </c>
      <c r="D96" s="26"/>
      <c r="E96" s="26" t="s">
        <v>429</v>
      </c>
      <c r="F96" s="24">
        <v>9201685</v>
      </c>
      <c r="G96" s="24">
        <v>0</v>
      </c>
      <c r="H96" s="24">
        <v>0</v>
      </c>
      <c r="I96" s="24">
        <v>0</v>
      </c>
      <c r="J96" s="24">
        <v>0</v>
      </c>
      <c r="K96" s="24">
        <v>9201685</v>
      </c>
      <c r="L96" s="24">
        <v>2252000</v>
      </c>
      <c r="M96" s="24">
        <v>3229685</v>
      </c>
      <c r="N96" s="24">
        <v>1492000</v>
      </c>
      <c r="O96" s="24">
        <v>0</v>
      </c>
      <c r="P96" s="24">
        <v>0</v>
      </c>
      <c r="Q96" s="24">
        <v>0</v>
      </c>
      <c r="R96" s="24">
        <v>0</v>
      </c>
      <c r="S96" s="24">
        <v>2228000</v>
      </c>
      <c r="T96" s="24">
        <v>0</v>
      </c>
    </row>
    <row r="97" spans="1:20" ht="15" customHeight="1">
      <c r="A97" s="26"/>
      <c r="B97" s="26" t="s">
        <v>255</v>
      </c>
      <c r="C97" s="26"/>
      <c r="D97" s="26"/>
      <c r="E97" s="26" t="s">
        <v>268</v>
      </c>
      <c r="F97" s="24">
        <v>85452288.46</v>
      </c>
      <c r="G97" s="24">
        <v>57724434.46</v>
      </c>
      <c r="H97" s="24">
        <v>42503026.56</v>
      </c>
      <c r="I97" s="24">
        <v>15184447.9</v>
      </c>
      <c r="J97" s="24">
        <v>36960</v>
      </c>
      <c r="K97" s="24">
        <v>27727854</v>
      </c>
      <c r="L97" s="24">
        <v>3335320</v>
      </c>
      <c r="M97" s="24">
        <v>10970720</v>
      </c>
      <c r="N97" s="24">
        <v>3039000</v>
      </c>
      <c r="O97" s="24">
        <v>0</v>
      </c>
      <c r="P97" s="24">
        <v>0</v>
      </c>
      <c r="Q97" s="24">
        <v>0</v>
      </c>
      <c r="R97" s="24">
        <v>0</v>
      </c>
      <c r="S97" s="24">
        <v>10382814</v>
      </c>
      <c r="T97" s="24">
        <v>0</v>
      </c>
    </row>
    <row r="98" spans="1:20" ht="15" customHeight="1">
      <c r="A98" s="26"/>
      <c r="B98" s="26"/>
      <c r="C98" s="26" t="s">
        <v>372</v>
      </c>
      <c r="D98" s="26"/>
      <c r="E98" s="26" t="s">
        <v>226</v>
      </c>
      <c r="F98" s="24">
        <v>49963334.26</v>
      </c>
      <c r="G98" s="24">
        <v>49963334.26</v>
      </c>
      <c r="H98" s="24">
        <v>37511516.56</v>
      </c>
      <c r="I98" s="24">
        <v>12416177.7</v>
      </c>
      <c r="J98" s="24">
        <v>35640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</row>
    <row r="99" spans="1:20" ht="15" customHeight="1">
      <c r="A99" s="26"/>
      <c r="B99" s="26"/>
      <c r="C99" s="26" t="s">
        <v>4</v>
      </c>
      <c r="D99" s="26"/>
      <c r="E99" s="26" t="s">
        <v>193</v>
      </c>
      <c r="F99" s="24">
        <v>5739660</v>
      </c>
      <c r="G99" s="24">
        <v>0</v>
      </c>
      <c r="H99" s="24">
        <v>0</v>
      </c>
      <c r="I99" s="24">
        <v>0</v>
      </c>
      <c r="J99" s="24">
        <v>0</v>
      </c>
      <c r="K99" s="24">
        <v>5739660</v>
      </c>
      <c r="L99" s="24">
        <v>2579040</v>
      </c>
      <c r="M99" s="24">
        <v>581020</v>
      </c>
      <c r="N99" s="24">
        <v>215400</v>
      </c>
      <c r="O99" s="24">
        <v>0</v>
      </c>
      <c r="P99" s="24">
        <v>0</v>
      </c>
      <c r="Q99" s="24">
        <v>0</v>
      </c>
      <c r="R99" s="24">
        <v>0</v>
      </c>
      <c r="S99" s="24">
        <v>2364200</v>
      </c>
      <c r="T99" s="24">
        <v>0</v>
      </c>
    </row>
    <row r="100" spans="1:20" ht="15" customHeight="1">
      <c r="A100" s="26"/>
      <c r="B100" s="26"/>
      <c r="C100" s="26" t="s">
        <v>3</v>
      </c>
      <c r="D100" s="26"/>
      <c r="E100" s="26" t="s">
        <v>288</v>
      </c>
      <c r="F100" s="24">
        <v>2600000</v>
      </c>
      <c r="G100" s="24">
        <v>0</v>
      </c>
      <c r="H100" s="24">
        <v>0</v>
      </c>
      <c r="I100" s="24">
        <v>0</v>
      </c>
      <c r="J100" s="24">
        <v>0</v>
      </c>
      <c r="K100" s="24">
        <v>2600000</v>
      </c>
      <c r="L100" s="24">
        <v>0</v>
      </c>
      <c r="M100" s="24">
        <v>2600000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</row>
    <row r="101" spans="1:20" ht="15" customHeight="1">
      <c r="A101" s="26"/>
      <c r="B101" s="26"/>
      <c r="C101" s="26" t="s">
        <v>278</v>
      </c>
      <c r="D101" s="26"/>
      <c r="E101" s="26" t="s">
        <v>209</v>
      </c>
      <c r="F101" s="24">
        <v>455900</v>
      </c>
      <c r="G101" s="24">
        <v>0</v>
      </c>
      <c r="H101" s="24">
        <v>0</v>
      </c>
      <c r="I101" s="24">
        <v>0</v>
      </c>
      <c r="J101" s="24">
        <v>0</v>
      </c>
      <c r="K101" s="24">
        <v>455900</v>
      </c>
      <c r="L101" s="24">
        <v>0</v>
      </c>
      <c r="M101" s="24">
        <v>455900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</row>
    <row r="102" spans="1:20" ht="15" customHeight="1">
      <c r="A102" s="26"/>
      <c r="B102" s="26"/>
      <c r="C102" s="26" t="s">
        <v>398</v>
      </c>
      <c r="D102" s="26"/>
      <c r="E102" s="26" t="s">
        <v>405</v>
      </c>
      <c r="F102" s="24">
        <v>6846040</v>
      </c>
      <c r="G102" s="24">
        <v>0</v>
      </c>
      <c r="H102" s="24">
        <v>0</v>
      </c>
      <c r="I102" s="24">
        <v>0</v>
      </c>
      <c r="J102" s="24">
        <v>0</v>
      </c>
      <c r="K102" s="24">
        <v>6846040</v>
      </c>
      <c r="L102" s="24">
        <v>313040</v>
      </c>
      <c r="M102" s="24">
        <v>5664000</v>
      </c>
      <c r="N102" s="24">
        <v>100000</v>
      </c>
      <c r="O102" s="24">
        <v>0</v>
      </c>
      <c r="P102" s="24">
        <v>0</v>
      </c>
      <c r="Q102" s="24">
        <v>0</v>
      </c>
      <c r="R102" s="24">
        <v>0</v>
      </c>
      <c r="S102" s="24">
        <v>769000</v>
      </c>
      <c r="T102" s="24">
        <v>0</v>
      </c>
    </row>
    <row r="103" spans="1:20" ht="15" customHeight="1">
      <c r="A103" s="26"/>
      <c r="B103" s="26"/>
      <c r="C103" s="26" t="s">
        <v>172</v>
      </c>
      <c r="D103" s="26"/>
      <c r="E103" s="26" t="s">
        <v>483</v>
      </c>
      <c r="F103" s="24">
        <v>733300</v>
      </c>
      <c r="G103" s="24">
        <v>0</v>
      </c>
      <c r="H103" s="24">
        <v>0</v>
      </c>
      <c r="I103" s="24">
        <v>0</v>
      </c>
      <c r="J103" s="24">
        <v>0</v>
      </c>
      <c r="K103" s="24">
        <v>733300</v>
      </c>
      <c r="L103" s="24">
        <v>415800</v>
      </c>
      <c r="M103" s="24">
        <v>305500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12000</v>
      </c>
      <c r="T103" s="24">
        <v>0</v>
      </c>
    </row>
    <row r="104" spans="1:20" ht="15" customHeight="1">
      <c r="A104" s="26"/>
      <c r="B104" s="26"/>
      <c r="C104" s="26" t="s">
        <v>37</v>
      </c>
      <c r="D104" s="26"/>
      <c r="E104" s="26" t="s">
        <v>150</v>
      </c>
      <c r="F104" s="24">
        <v>4179740</v>
      </c>
      <c r="G104" s="24">
        <v>0</v>
      </c>
      <c r="H104" s="24">
        <v>0</v>
      </c>
      <c r="I104" s="24">
        <v>0</v>
      </c>
      <c r="J104" s="24">
        <v>0</v>
      </c>
      <c r="K104" s="24">
        <v>4179740</v>
      </c>
      <c r="L104" s="24">
        <v>27440</v>
      </c>
      <c r="M104" s="24">
        <v>874700</v>
      </c>
      <c r="N104" s="24">
        <v>2723600</v>
      </c>
      <c r="O104" s="24">
        <v>0</v>
      </c>
      <c r="P104" s="24">
        <v>0</v>
      </c>
      <c r="Q104" s="24">
        <v>0</v>
      </c>
      <c r="R104" s="24">
        <v>0</v>
      </c>
      <c r="S104" s="24">
        <v>554000</v>
      </c>
      <c r="T104" s="24">
        <v>0</v>
      </c>
    </row>
    <row r="105" spans="1:20" ht="15" customHeight="1">
      <c r="A105" s="26"/>
      <c r="B105" s="26"/>
      <c r="C105" s="26" t="s">
        <v>170</v>
      </c>
      <c r="D105" s="26"/>
      <c r="E105" s="26" t="s">
        <v>260</v>
      </c>
      <c r="F105" s="24">
        <v>449600</v>
      </c>
      <c r="G105" s="24">
        <v>0</v>
      </c>
      <c r="H105" s="24">
        <v>0</v>
      </c>
      <c r="I105" s="24">
        <v>0</v>
      </c>
      <c r="J105" s="24">
        <v>0</v>
      </c>
      <c r="K105" s="24">
        <v>449600</v>
      </c>
      <c r="L105" s="24">
        <v>0</v>
      </c>
      <c r="M105" s="24">
        <v>449600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</row>
    <row r="106" spans="1:20" ht="15" customHeight="1">
      <c r="A106" s="26"/>
      <c r="B106" s="26"/>
      <c r="C106" s="26" t="s">
        <v>283</v>
      </c>
      <c r="D106" s="26"/>
      <c r="E106" s="26" t="s">
        <v>424</v>
      </c>
      <c r="F106" s="24">
        <v>6683614</v>
      </c>
      <c r="G106" s="24">
        <v>0</v>
      </c>
      <c r="H106" s="24">
        <v>0</v>
      </c>
      <c r="I106" s="24">
        <v>0</v>
      </c>
      <c r="J106" s="24">
        <v>0</v>
      </c>
      <c r="K106" s="24">
        <v>6683614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6683614</v>
      </c>
      <c r="T106" s="24">
        <v>0</v>
      </c>
    </row>
    <row r="107" spans="1:20" ht="15" customHeight="1">
      <c r="A107" s="26"/>
      <c r="B107" s="26"/>
      <c r="C107" s="26" t="s">
        <v>39</v>
      </c>
      <c r="D107" s="26"/>
      <c r="E107" s="26" t="s">
        <v>362</v>
      </c>
      <c r="F107" s="24">
        <v>7801100.2</v>
      </c>
      <c r="G107" s="24">
        <v>7761100.2</v>
      </c>
      <c r="H107" s="24">
        <v>4991510</v>
      </c>
      <c r="I107" s="24">
        <v>2768270.2</v>
      </c>
      <c r="J107" s="24">
        <v>1320</v>
      </c>
      <c r="K107" s="24">
        <v>40000</v>
      </c>
      <c r="L107" s="24">
        <v>0</v>
      </c>
      <c r="M107" s="24">
        <v>40000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</row>
    <row r="108" spans="1:20" ht="15" customHeight="1">
      <c r="A108" s="26"/>
      <c r="B108" s="26" t="s">
        <v>4</v>
      </c>
      <c r="C108" s="26"/>
      <c r="D108" s="26"/>
      <c r="E108" s="26" t="s">
        <v>385</v>
      </c>
      <c r="F108" s="24">
        <v>8672590.96</v>
      </c>
      <c r="G108" s="24">
        <v>7435930.96</v>
      </c>
      <c r="H108" s="24">
        <v>5381568</v>
      </c>
      <c r="I108" s="24">
        <v>2034274.96</v>
      </c>
      <c r="J108" s="24">
        <v>20088</v>
      </c>
      <c r="K108" s="24">
        <v>1236660</v>
      </c>
      <c r="L108" s="24">
        <v>356660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880000</v>
      </c>
      <c r="T108" s="24">
        <v>0</v>
      </c>
    </row>
    <row r="109" spans="1:20" ht="15" customHeight="1">
      <c r="A109" s="26"/>
      <c r="B109" s="26"/>
      <c r="C109" s="26" t="s">
        <v>372</v>
      </c>
      <c r="D109" s="26"/>
      <c r="E109" s="26" t="s">
        <v>9</v>
      </c>
      <c r="F109" s="24">
        <v>7435930.96</v>
      </c>
      <c r="G109" s="24">
        <v>7435930.96</v>
      </c>
      <c r="H109" s="24">
        <v>5381568</v>
      </c>
      <c r="I109" s="24">
        <v>2034274.96</v>
      </c>
      <c r="J109" s="24">
        <v>20088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</row>
    <row r="110" spans="1:20" ht="15" customHeight="1">
      <c r="A110" s="26"/>
      <c r="B110" s="26"/>
      <c r="C110" s="26" t="s">
        <v>255</v>
      </c>
      <c r="D110" s="26"/>
      <c r="E110" s="26" t="s">
        <v>248</v>
      </c>
      <c r="F110" s="24">
        <v>1236660</v>
      </c>
      <c r="G110" s="24">
        <v>0</v>
      </c>
      <c r="H110" s="24">
        <v>0</v>
      </c>
      <c r="I110" s="24">
        <v>0</v>
      </c>
      <c r="J110" s="24">
        <v>0</v>
      </c>
      <c r="K110" s="24">
        <v>1236660</v>
      </c>
      <c r="L110" s="24">
        <v>356660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880000</v>
      </c>
      <c r="T110" s="24">
        <v>0</v>
      </c>
    </row>
    <row r="111" spans="1:20" ht="15" customHeight="1">
      <c r="A111" s="26"/>
      <c r="B111" s="26" t="s">
        <v>369</v>
      </c>
      <c r="C111" s="26"/>
      <c r="D111" s="26"/>
      <c r="E111" s="26" t="s">
        <v>147</v>
      </c>
      <c r="F111" s="24">
        <v>16709510.96</v>
      </c>
      <c r="G111" s="24">
        <v>13528818.4</v>
      </c>
      <c r="H111" s="24">
        <v>9919452</v>
      </c>
      <c r="I111" s="24">
        <v>3543246.4</v>
      </c>
      <c r="J111" s="24">
        <v>66120</v>
      </c>
      <c r="K111" s="24">
        <v>3180692.56</v>
      </c>
      <c r="L111" s="24">
        <v>657792.56</v>
      </c>
      <c r="M111" s="24">
        <v>700000</v>
      </c>
      <c r="N111" s="24">
        <v>94900</v>
      </c>
      <c r="O111" s="24">
        <v>0</v>
      </c>
      <c r="P111" s="24">
        <v>0</v>
      </c>
      <c r="Q111" s="24">
        <v>0</v>
      </c>
      <c r="R111" s="24">
        <v>0</v>
      </c>
      <c r="S111" s="24">
        <v>1728000</v>
      </c>
      <c r="T111" s="24">
        <v>0</v>
      </c>
    </row>
    <row r="112" spans="1:20" ht="15" customHeight="1">
      <c r="A112" s="26"/>
      <c r="B112" s="26"/>
      <c r="C112" s="26" t="s">
        <v>372</v>
      </c>
      <c r="D112" s="26"/>
      <c r="E112" s="26" t="s">
        <v>318</v>
      </c>
      <c r="F112" s="24">
        <v>13528818.4</v>
      </c>
      <c r="G112" s="24">
        <v>13528818.4</v>
      </c>
      <c r="H112" s="24">
        <v>9919452</v>
      </c>
      <c r="I112" s="24">
        <v>3543246.4</v>
      </c>
      <c r="J112" s="24">
        <v>66120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</row>
    <row r="113" spans="1:20" ht="15" customHeight="1">
      <c r="A113" s="26"/>
      <c r="B113" s="26"/>
      <c r="C113" s="26" t="s">
        <v>255</v>
      </c>
      <c r="D113" s="26"/>
      <c r="E113" s="26" t="s">
        <v>426</v>
      </c>
      <c r="F113" s="24">
        <v>3180692.56</v>
      </c>
      <c r="G113" s="24">
        <v>0</v>
      </c>
      <c r="H113" s="24">
        <v>0</v>
      </c>
      <c r="I113" s="24">
        <v>0</v>
      </c>
      <c r="J113" s="24">
        <v>0</v>
      </c>
      <c r="K113" s="24">
        <v>3180692.56</v>
      </c>
      <c r="L113" s="24">
        <v>657792.56</v>
      </c>
      <c r="M113" s="24">
        <v>700000</v>
      </c>
      <c r="N113" s="24">
        <v>94900</v>
      </c>
      <c r="O113" s="24">
        <v>0</v>
      </c>
      <c r="P113" s="24">
        <v>0</v>
      </c>
      <c r="Q113" s="24">
        <v>0</v>
      </c>
      <c r="R113" s="24">
        <v>0</v>
      </c>
      <c r="S113" s="24">
        <v>1728000</v>
      </c>
      <c r="T113" s="24">
        <v>0</v>
      </c>
    </row>
    <row r="114" spans="1:20" ht="15" customHeight="1">
      <c r="A114" s="26"/>
      <c r="B114" s="26" t="s">
        <v>253</v>
      </c>
      <c r="C114" s="26"/>
      <c r="D114" s="26"/>
      <c r="E114" s="26" t="s">
        <v>423</v>
      </c>
      <c r="F114" s="24">
        <v>9306696.52</v>
      </c>
      <c r="G114" s="24">
        <v>7452416.52</v>
      </c>
      <c r="H114" s="24">
        <v>5519518</v>
      </c>
      <c r="I114" s="24">
        <v>1894378.52</v>
      </c>
      <c r="J114" s="24">
        <v>38520</v>
      </c>
      <c r="K114" s="24">
        <v>1854280</v>
      </c>
      <c r="L114" s="24">
        <v>0</v>
      </c>
      <c r="M114" s="24">
        <v>1854280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</row>
    <row r="115" spans="1:20" ht="15" customHeight="1">
      <c r="A115" s="26"/>
      <c r="B115" s="26"/>
      <c r="C115" s="26" t="s">
        <v>372</v>
      </c>
      <c r="D115" s="26"/>
      <c r="E115" s="26" t="s">
        <v>277</v>
      </c>
      <c r="F115" s="24">
        <v>7452416.52</v>
      </c>
      <c r="G115" s="24">
        <v>7452416.52</v>
      </c>
      <c r="H115" s="24">
        <v>5519518</v>
      </c>
      <c r="I115" s="24">
        <v>1894378.52</v>
      </c>
      <c r="J115" s="24">
        <v>38520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</row>
    <row r="116" spans="1:20" ht="15" customHeight="1">
      <c r="A116" s="26"/>
      <c r="B116" s="26"/>
      <c r="C116" s="26" t="s">
        <v>255</v>
      </c>
      <c r="D116" s="26"/>
      <c r="E116" s="26" t="s">
        <v>476</v>
      </c>
      <c r="F116" s="24">
        <v>1754280</v>
      </c>
      <c r="G116" s="24">
        <v>0</v>
      </c>
      <c r="H116" s="24">
        <v>0</v>
      </c>
      <c r="I116" s="24">
        <v>0</v>
      </c>
      <c r="J116" s="24">
        <v>0</v>
      </c>
      <c r="K116" s="24">
        <v>1754280</v>
      </c>
      <c r="L116" s="24">
        <v>0</v>
      </c>
      <c r="M116" s="24">
        <v>1754280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</row>
    <row r="117" spans="1:20" ht="15" customHeight="1">
      <c r="A117" s="26"/>
      <c r="B117" s="26"/>
      <c r="C117" s="26" t="s">
        <v>146</v>
      </c>
      <c r="D117" s="26"/>
      <c r="E117" s="26" t="s">
        <v>438</v>
      </c>
      <c r="F117" s="24">
        <v>100000</v>
      </c>
      <c r="G117" s="24">
        <v>0</v>
      </c>
      <c r="H117" s="24">
        <v>0</v>
      </c>
      <c r="I117" s="24">
        <v>0</v>
      </c>
      <c r="J117" s="24">
        <v>0</v>
      </c>
      <c r="K117" s="24">
        <v>100000</v>
      </c>
      <c r="L117" s="24">
        <v>0</v>
      </c>
      <c r="M117" s="24">
        <v>100000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</row>
    <row r="118" spans="1:20" ht="15" customHeight="1">
      <c r="A118" s="26" t="s">
        <v>480</v>
      </c>
      <c r="B118" s="26"/>
      <c r="C118" s="26"/>
      <c r="D118" s="26"/>
      <c r="E118" s="26" t="s">
        <v>360</v>
      </c>
      <c r="F118" s="24">
        <v>465244991.34</v>
      </c>
      <c r="G118" s="24">
        <v>382544238.34</v>
      </c>
      <c r="H118" s="24">
        <v>328523403.98</v>
      </c>
      <c r="I118" s="24">
        <v>17795294.08</v>
      </c>
      <c r="J118" s="24">
        <v>36225540.28</v>
      </c>
      <c r="K118" s="24">
        <v>82700753</v>
      </c>
      <c r="L118" s="24">
        <v>4032980</v>
      </c>
      <c r="M118" s="24">
        <v>45375056</v>
      </c>
      <c r="N118" s="24">
        <v>8800000</v>
      </c>
      <c r="O118" s="24">
        <v>0</v>
      </c>
      <c r="P118" s="24">
        <v>0</v>
      </c>
      <c r="Q118" s="24">
        <v>0</v>
      </c>
      <c r="R118" s="24">
        <v>2860000</v>
      </c>
      <c r="S118" s="24">
        <v>21632717</v>
      </c>
      <c r="T118" s="24">
        <v>0</v>
      </c>
    </row>
    <row r="119" spans="1:20" ht="15" customHeight="1">
      <c r="A119" s="26"/>
      <c r="B119" s="26" t="s">
        <v>372</v>
      </c>
      <c r="C119" s="26"/>
      <c r="D119" s="26"/>
      <c r="E119" s="26" t="s">
        <v>123</v>
      </c>
      <c r="F119" s="24">
        <v>19987015.3</v>
      </c>
      <c r="G119" s="24">
        <v>13081565.3</v>
      </c>
      <c r="H119" s="24">
        <v>10621739.68</v>
      </c>
      <c r="I119" s="24">
        <v>1297706.52</v>
      </c>
      <c r="J119" s="24">
        <v>1162119.1</v>
      </c>
      <c r="K119" s="24">
        <v>6905450</v>
      </c>
      <c r="L119" s="24">
        <v>978400</v>
      </c>
      <c r="M119" s="24">
        <v>4680000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1247050</v>
      </c>
      <c r="T119" s="24">
        <v>0</v>
      </c>
    </row>
    <row r="120" spans="1:20" ht="15" customHeight="1">
      <c r="A120" s="26"/>
      <c r="B120" s="26"/>
      <c r="C120" s="26" t="s">
        <v>372</v>
      </c>
      <c r="D120" s="26"/>
      <c r="E120" s="26" t="s">
        <v>6</v>
      </c>
      <c r="F120" s="24">
        <v>2476119.22</v>
      </c>
      <c r="G120" s="24">
        <v>2476119.22</v>
      </c>
      <c r="H120" s="24">
        <v>1831436.14</v>
      </c>
      <c r="I120" s="24">
        <v>452080.44</v>
      </c>
      <c r="J120" s="24">
        <v>192602.64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</row>
    <row r="121" spans="1:20" ht="15" customHeight="1">
      <c r="A121" s="26"/>
      <c r="B121" s="26"/>
      <c r="C121" s="26" t="s">
        <v>39</v>
      </c>
      <c r="D121" s="26"/>
      <c r="E121" s="26" t="s">
        <v>73</v>
      </c>
      <c r="F121" s="24">
        <v>17510896.08</v>
      </c>
      <c r="G121" s="24">
        <v>10605446.08</v>
      </c>
      <c r="H121" s="24">
        <v>8790303.54</v>
      </c>
      <c r="I121" s="24">
        <v>845626.08</v>
      </c>
      <c r="J121" s="24">
        <v>969516.46</v>
      </c>
      <c r="K121" s="24">
        <v>6905450</v>
      </c>
      <c r="L121" s="24">
        <v>978400</v>
      </c>
      <c r="M121" s="24">
        <v>4680000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1247050</v>
      </c>
      <c r="T121" s="24">
        <v>0</v>
      </c>
    </row>
    <row r="122" spans="1:20" ht="15" customHeight="1">
      <c r="A122" s="26"/>
      <c r="B122" s="26" t="s">
        <v>255</v>
      </c>
      <c r="C122" s="26"/>
      <c r="D122" s="26"/>
      <c r="E122" s="26" t="s">
        <v>169</v>
      </c>
      <c r="F122" s="24">
        <v>405629953.82</v>
      </c>
      <c r="G122" s="24">
        <v>354072946.82</v>
      </c>
      <c r="H122" s="24">
        <v>305118093.04</v>
      </c>
      <c r="I122" s="24">
        <v>15209645.42</v>
      </c>
      <c r="J122" s="24">
        <v>33745208.36</v>
      </c>
      <c r="K122" s="24">
        <v>51557007</v>
      </c>
      <c r="L122" s="24">
        <v>2876200</v>
      </c>
      <c r="M122" s="24">
        <v>27874680</v>
      </c>
      <c r="N122" s="24">
        <v>8781000</v>
      </c>
      <c r="O122" s="24">
        <v>0</v>
      </c>
      <c r="P122" s="24">
        <v>0</v>
      </c>
      <c r="Q122" s="24">
        <v>0</v>
      </c>
      <c r="R122" s="24">
        <v>0</v>
      </c>
      <c r="S122" s="24">
        <v>12025127</v>
      </c>
      <c r="T122" s="24">
        <v>0</v>
      </c>
    </row>
    <row r="123" spans="1:20" ht="15" customHeight="1">
      <c r="A123" s="26"/>
      <c r="B123" s="26"/>
      <c r="C123" s="26" t="s">
        <v>372</v>
      </c>
      <c r="D123" s="26"/>
      <c r="E123" s="26" t="s">
        <v>82</v>
      </c>
      <c r="F123" s="24">
        <v>6816068.3</v>
      </c>
      <c r="G123" s="24">
        <v>3810168.3</v>
      </c>
      <c r="H123" s="24">
        <v>3180357.74</v>
      </c>
      <c r="I123" s="24">
        <v>301670.08</v>
      </c>
      <c r="J123" s="24">
        <v>328140.48</v>
      </c>
      <c r="K123" s="24">
        <v>3005900</v>
      </c>
      <c r="L123" s="24">
        <v>0</v>
      </c>
      <c r="M123" s="24">
        <v>736000</v>
      </c>
      <c r="N123" s="24">
        <v>461000</v>
      </c>
      <c r="O123" s="24">
        <v>0</v>
      </c>
      <c r="P123" s="24">
        <v>0</v>
      </c>
      <c r="Q123" s="24">
        <v>0</v>
      </c>
      <c r="R123" s="24">
        <v>0</v>
      </c>
      <c r="S123" s="24">
        <v>1808900</v>
      </c>
      <c r="T123" s="24">
        <v>0</v>
      </c>
    </row>
    <row r="124" spans="1:20" ht="15" customHeight="1">
      <c r="A124" s="26"/>
      <c r="B124" s="26"/>
      <c r="C124" s="26" t="s">
        <v>255</v>
      </c>
      <c r="D124" s="26"/>
      <c r="E124" s="26" t="s">
        <v>364</v>
      </c>
      <c r="F124" s="24">
        <v>199933369.76</v>
      </c>
      <c r="G124" s="24">
        <v>197088769.76</v>
      </c>
      <c r="H124" s="24">
        <v>171624455.38</v>
      </c>
      <c r="I124" s="24">
        <v>6210387.78</v>
      </c>
      <c r="J124" s="24">
        <v>19253926.6</v>
      </c>
      <c r="K124" s="24">
        <v>2844600</v>
      </c>
      <c r="L124" s="24">
        <v>901900</v>
      </c>
      <c r="M124" s="24">
        <v>965600</v>
      </c>
      <c r="N124" s="24">
        <v>977100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</row>
    <row r="125" spans="1:20" ht="15" customHeight="1">
      <c r="A125" s="26"/>
      <c r="B125" s="26"/>
      <c r="C125" s="26" t="s">
        <v>139</v>
      </c>
      <c r="D125" s="26"/>
      <c r="E125" s="26" t="s">
        <v>322</v>
      </c>
      <c r="F125" s="24">
        <v>109600430.98</v>
      </c>
      <c r="G125" s="24">
        <v>107183150.98</v>
      </c>
      <c r="H125" s="24">
        <v>93502604.92</v>
      </c>
      <c r="I125" s="24">
        <v>3555801.44</v>
      </c>
      <c r="J125" s="24">
        <v>10124744.62</v>
      </c>
      <c r="K125" s="24">
        <v>2417280</v>
      </c>
      <c r="L125" s="24">
        <v>434300</v>
      </c>
      <c r="M125" s="24">
        <v>740080</v>
      </c>
      <c r="N125" s="24">
        <v>1242900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</row>
    <row r="126" spans="1:20" ht="15" customHeight="1">
      <c r="A126" s="26"/>
      <c r="B126" s="26"/>
      <c r="C126" s="26" t="s">
        <v>4</v>
      </c>
      <c r="D126" s="26"/>
      <c r="E126" s="26" t="s">
        <v>114</v>
      </c>
      <c r="F126" s="24">
        <v>69280084.78</v>
      </c>
      <c r="G126" s="24">
        <v>45990857.78</v>
      </c>
      <c r="H126" s="24">
        <v>36810675</v>
      </c>
      <c r="I126" s="24">
        <v>5141786.12</v>
      </c>
      <c r="J126" s="24">
        <v>4038396.66</v>
      </c>
      <c r="K126" s="24">
        <v>23289227</v>
      </c>
      <c r="L126" s="24">
        <v>1000000</v>
      </c>
      <c r="M126" s="24">
        <v>13673000</v>
      </c>
      <c r="N126" s="24">
        <v>1200000</v>
      </c>
      <c r="O126" s="24">
        <v>0</v>
      </c>
      <c r="P126" s="24">
        <v>0</v>
      </c>
      <c r="Q126" s="24">
        <v>0</v>
      </c>
      <c r="R126" s="24">
        <v>0</v>
      </c>
      <c r="S126" s="24">
        <v>7416227</v>
      </c>
      <c r="T126" s="24">
        <v>0</v>
      </c>
    </row>
    <row r="127" spans="1:20" ht="15" customHeight="1">
      <c r="A127" s="26"/>
      <c r="B127" s="26"/>
      <c r="C127" s="26" t="s">
        <v>39</v>
      </c>
      <c r="D127" s="26"/>
      <c r="E127" s="26" t="s">
        <v>42</v>
      </c>
      <c r="F127" s="24">
        <v>20000000</v>
      </c>
      <c r="G127" s="24">
        <v>0</v>
      </c>
      <c r="H127" s="24">
        <v>0</v>
      </c>
      <c r="I127" s="24">
        <v>0</v>
      </c>
      <c r="J127" s="24">
        <v>0</v>
      </c>
      <c r="K127" s="24">
        <v>20000000</v>
      </c>
      <c r="L127" s="24">
        <v>540000</v>
      </c>
      <c r="M127" s="24">
        <v>11760000</v>
      </c>
      <c r="N127" s="24">
        <v>4900000</v>
      </c>
      <c r="O127" s="24">
        <v>0</v>
      </c>
      <c r="P127" s="24">
        <v>0</v>
      </c>
      <c r="Q127" s="24">
        <v>0</v>
      </c>
      <c r="R127" s="24">
        <v>0</v>
      </c>
      <c r="S127" s="24">
        <v>2800000</v>
      </c>
      <c r="T127" s="24">
        <v>0</v>
      </c>
    </row>
    <row r="128" spans="1:20" ht="15" customHeight="1">
      <c r="A128" s="26"/>
      <c r="B128" s="26" t="s">
        <v>139</v>
      </c>
      <c r="C128" s="26"/>
      <c r="D128" s="26"/>
      <c r="E128" s="26" t="s">
        <v>396</v>
      </c>
      <c r="F128" s="24">
        <v>9793846.16</v>
      </c>
      <c r="G128" s="24">
        <v>7486546.16</v>
      </c>
      <c r="H128" s="24">
        <v>6238851.62</v>
      </c>
      <c r="I128" s="24">
        <v>582042.08</v>
      </c>
      <c r="J128" s="24">
        <v>665652.46</v>
      </c>
      <c r="K128" s="24">
        <v>2307300</v>
      </c>
      <c r="L128" s="24">
        <v>178380</v>
      </c>
      <c r="M128" s="24">
        <v>1784380</v>
      </c>
      <c r="N128" s="24">
        <v>4000</v>
      </c>
      <c r="O128" s="24">
        <v>0</v>
      </c>
      <c r="P128" s="24">
        <v>0</v>
      </c>
      <c r="Q128" s="24">
        <v>0</v>
      </c>
      <c r="R128" s="24">
        <v>0</v>
      </c>
      <c r="S128" s="24">
        <v>340540</v>
      </c>
      <c r="T128" s="24">
        <v>0</v>
      </c>
    </row>
    <row r="129" spans="1:20" ht="15" customHeight="1">
      <c r="A129" s="26"/>
      <c r="B129" s="26"/>
      <c r="C129" s="26" t="s">
        <v>255</v>
      </c>
      <c r="D129" s="26"/>
      <c r="E129" s="26" t="s">
        <v>341</v>
      </c>
      <c r="F129" s="24">
        <v>9793846.16</v>
      </c>
      <c r="G129" s="24">
        <v>7486546.16</v>
      </c>
      <c r="H129" s="24">
        <v>6238851.62</v>
      </c>
      <c r="I129" s="24">
        <v>582042.08</v>
      </c>
      <c r="J129" s="24">
        <v>665652.46</v>
      </c>
      <c r="K129" s="24">
        <v>2307300</v>
      </c>
      <c r="L129" s="24">
        <v>178380</v>
      </c>
      <c r="M129" s="24">
        <v>1784380</v>
      </c>
      <c r="N129" s="24">
        <v>4000</v>
      </c>
      <c r="O129" s="24">
        <v>0</v>
      </c>
      <c r="P129" s="24">
        <v>0</v>
      </c>
      <c r="Q129" s="24">
        <v>0</v>
      </c>
      <c r="R129" s="24">
        <v>0</v>
      </c>
      <c r="S129" s="24">
        <v>340540</v>
      </c>
      <c r="T129" s="24">
        <v>0</v>
      </c>
    </row>
    <row r="130" spans="1:20" ht="15" customHeight="1">
      <c r="A130" s="26"/>
      <c r="B130" s="26" t="s">
        <v>146</v>
      </c>
      <c r="C130" s="26"/>
      <c r="D130" s="26"/>
      <c r="E130" s="26" t="s">
        <v>434</v>
      </c>
      <c r="F130" s="24">
        <v>2137143.84</v>
      </c>
      <c r="G130" s="24">
        <v>2002143.84</v>
      </c>
      <c r="H130" s="24">
        <v>1735934.08</v>
      </c>
      <c r="I130" s="24">
        <v>120761.4</v>
      </c>
      <c r="J130" s="24">
        <v>145448.36</v>
      </c>
      <c r="K130" s="24">
        <v>135000</v>
      </c>
      <c r="L130" s="24">
        <v>0</v>
      </c>
      <c r="M130" s="24">
        <v>120000</v>
      </c>
      <c r="N130" s="24">
        <v>15000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</row>
    <row r="131" spans="1:20" ht="15" customHeight="1">
      <c r="A131" s="26"/>
      <c r="B131" s="26"/>
      <c r="C131" s="26" t="s">
        <v>372</v>
      </c>
      <c r="D131" s="26"/>
      <c r="E131" s="26" t="s">
        <v>152</v>
      </c>
      <c r="F131" s="24">
        <v>2137143.84</v>
      </c>
      <c r="G131" s="24">
        <v>2002143.84</v>
      </c>
      <c r="H131" s="24">
        <v>1735934.08</v>
      </c>
      <c r="I131" s="24">
        <v>120761.4</v>
      </c>
      <c r="J131" s="24">
        <v>145448.36</v>
      </c>
      <c r="K131" s="24">
        <v>135000</v>
      </c>
      <c r="L131" s="24">
        <v>0</v>
      </c>
      <c r="M131" s="24">
        <v>120000</v>
      </c>
      <c r="N131" s="24">
        <v>15000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</row>
    <row r="132" spans="1:20" ht="15" customHeight="1">
      <c r="A132" s="26"/>
      <c r="B132" s="26" t="s">
        <v>3</v>
      </c>
      <c r="C132" s="26"/>
      <c r="D132" s="26"/>
      <c r="E132" s="26" t="s">
        <v>350</v>
      </c>
      <c r="F132" s="24">
        <v>6560436.22</v>
      </c>
      <c r="G132" s="24">
        <v>5901036.22</v>
      </c>
      <c r="H132" s="24">
        <v>4808785.56</v>
      </c>
      <c r="I132" s="24">
        <v>585138.66</v>
      </c>
      <c r="J132" s="24">
        <v>507112</v>
      </c>
      <c r="K132" s="24">
        <v>659400</v>
      </c>
      <c r="L132" s="24">
        <v>0</v>
      </c>
      <c r="M132" s="24">
        <v>659400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</row>
    <row r="133" spans="1:20" ht="15" customHeight="1">
      <c r="A133" s="26"/>
      <c r="B133" s="26"/>
      <c r="C133" s="26" t="s">
        <v>372</v>
      </c>
      <c r="D133" s="26"/>
      <c r="E133" s="26" t="s">
        <v>195</v>
      </c>
      <c r="F133" s="24">
        <v>2994101.36</v>
      </c>
      <c r="G133" s="24">
        <v>2524701.36</v>
      </c>
      <c r="H133" s="24">
        <v>2084531.78</v>
      </c>
      <c r="I133" s="24">
        <v>212949.94</v>
      </c>
      <c r="J133" s="24">
        <v>227219.64</v>
      </c>
      <c r="K133" s="24">
        <v>469400</v>
      </c>
      <c r="L133" s="24">
        <v>0</v>
      </c>
      <c r="M133" s="24">
        <v>469400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</row>
    <row r="134" spans="1:20" ht="15" customHeight="1">
      <c r="A134" s="26"/>
      <c r="B134" s="26"/>
      <c r="C134" s="26" t="s">
        <v>255</v>
      </c>
      <c r="D134" s="26"/>
      <c r="E134" s="26" t="s">
        <v>448</v>
      </c>
      <c r="F134" s="24">
        <v>3566334.86</v>
      </c>
      <c r="G134" s="24">
        <v>3376334.86</v>
      </c>
      <c r="H134" s="24">
        <v>2724253.78</v>
      </c>
      <c r="I134" s="24">
        <v>372188.72</v>
      </c>
      <c r="J134" s="24">
        <v>279892.36</v>
      </c>
      <c r="K134" s="24">
        <v>190000</v>
      </c>
      <c r="L134" s="24">
        <v>0</v>
      </c>
      <c r="M134" s="24">
        <v>190000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</row>
    <row r="135" spans="1:20" ht="15" customHeight="1">
      <c r="A135" s="26"/>
      <c r="B135" s="26" t="s">
        <v>368</v>
      </c>
      <c r="C135" s="26"/>
      <c r="D135" s="26"/>
      <c r="E135" s="26" t="s">
        <v>460</v>
      </c>
      <c r="F135" s="24">
        <v>21136596</v>
      </c>
      <c r="G135" s="24">
        <v>0</v>
      </c>
      <c r="H135" s="24">
        <v>0</v>
      </c>
      <c r="I135" s="24">
        <v>0</v>
      </c>
      <c r="J135" s="24">
        <v>0</v>
      </c>
      <c r="K135" s="24">
        <v>21136596</v>
      </c>
      <c r="L135" s="24">
        <v>0</v>
      </c>
      <c r="M135" s="24">
        <v>10256596</v>
      </c>
      <c r="N135" s="24">
        <v>0</v>
      </c>
      <c r="O135" s="24">
        <v>0</v>
      </c>
      <c r="P135" s="24">
        <v>0</v>
      </c>
      <c r="Q135" s="24">
        <v>0</v>
      </c>
      <c r="R135" s="24">
        <v>2860000</v>
      </c>
      <c r="S135" s="24">
        <v>8020000</v>
      </c>
      <c r="T135" s="24">
        <v>0</v>
      </c>
    </row>
    <row r="136" spans="1:20" ht="15" customHeight="1">
      <c r="A136" s="26"/>
      <c r="B136" s="26"/>
      <c r="C136" s="26" t="s">
        <v>372</v>
      </c>
      <c r="D136" s="26"/>
      <c r="E136" s="26" t="s">
        <v>50</v>
      </c>
      <c r="F136" s="24">
        <v>9087600</v>
      </c>
      <c r="G136" s="24">
        <v>0</v>
      </c>
      <c r="H136" s="24">
        <v>0</v>
      </c>
      <c r="I136" s="24">
        <v>0</v>
      </c>
      <c r="J136" s="24">
        <v>0</v>
      </c>
      <c r="K136" s="24">
        <v>9087600</v>
      </c>
      <c r="L136" s="24">
        <v>0</v>
      </c>
      <c r="M136" s="24">
        <v>6777600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2310000</v>
      </c>
      <c r="T136" s="24">
        <v>0</v>
      </c>
    </row>
    <row r="137" spans="1:20" ht="15" customHeight="1">
      <c r="A137" s="26"/>
      <c r="B137" s="26"/>
      <c r="C137" s="26" t="s">
        <v>255</v>
      </c>
      <c r="D137" s="26"/>
      <c r="E137" s="26" t="s">
        <v>144</v>
      </c>
      <c r="F137" s="24">
        <v>9986996</v>
      </c>
      <c r="G137" s="24">
        <v>0</v>
      </c>
      <c r="H137" s="24">
        <v>0</v>
      </c>
      <c r="I137" s="24">
        <v>0</v>
      </c>
      <c r="J137" s="24">
        <v>0</v>
      </c>
      <c r="K137" s="24">
        <v>9986996</v>
      </c>
      <c r="L137" s="24">
        <v>0</v>
      </c>
      <c r="M137" s="24">
        <v>1416996</v>
      </c>
      <c r="N137" s="24">
        <v>0</v>
      </c>
      <c r="O137" s="24">
        <v>0</v>
      </c>
      <c r="P137" s="24">
        <v>0</v>
      </c>
      <c r="Q137" s="24">
        <v>0</v>
      </c>
      <c r="R137" s="24">
        <v>2860000</v>
      </c>
      <c r="S137" s="24">
        <v>5710000</v>
      </c>
      <c r="T137" s="24">
        <v>0</v>
      </c>
    </row>
    <row r="138" spans="1:20" ht="15" customHeight="1">
      <c r="A138" s="26"/>
      <c r="B138" s="26"/>
      <c r="C138" s="26" t="s">
        <v>369</v>
      </c>
      <c r="D138" s="26"/>
      <c r="E138" s="26" t="s">
        <v>13</v>
      </c>
      <c r="F138" s="24">
        <v>2062000</v>
      </c>
      <c r="G138" s="24">
        <v>0</v>
      </c>
      <c r="H138" s="24">
        <v>0</v>
      </c>
      <c r="I138" s="24">
        <v>0</v>
      </c>
      <c r="J138" s="24">
        <v>0</v>
      </c>
      <c r="K138" s="24">
        <v>2062000</v>
      </c>
      <c r="L138" s="24">
        <v>0</v>
      </c>
      <c r="M138" s="24">
        <v>2062000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</row>
    <row r="139" spans="1:20" ht="15" customHeight="1">
      <c r="A139" s="26" t="s">
        <v>356</v>
      </c>
      <c r="B139" s="26"/>
      <c r="C139" s="26"/>
      <c r="D139" s="26"/>
      <c r="E139" s="26" t="s">
        <v>164</v>
      </c>
      <c r="F139" s="24">
        <v>7085427.3</v>
      </c>
      <c r="G139" s="24">
        <v>2968747.3</v>
      </c>
      <c r="H139" s="24">
        <v>2409221.12</v>
      </c>
      <c r="I139" s="24">
        <v>558566.18</v>
      </c>
      <c r="J139" s="24">
        <v>960</v>
      </c>
      <c r="K139" s="24">
        <v>4116680</v>
      </c>
      <c r="L139" s="24">
        <v>0</v>
      </c>
      <c r="M139" s="24">
        <v>3994772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121908</v>
      </c>
      <c r="T139" s="24">
        <v>0</v>
      </c>
    </row>
    <row r="140" spans="1:20" ht="15" customHeight="1">
      <c r="A140" s="26"/>
      <c r="B140" s="26" t="s">
        <v>372</v>
      </c>
      <c r="C140" s="26"/>
      <c r="D140" s="26"/>
      <c r="E140" s="26" t="s">
        <v>441</v>
      </c>
      <c r="F140" s="24">
        <v>2968747.3</v>
      </c>
      <c r="G140" s="24">
        <v>2968747.3</v>
      </c>
      <c r="H140" s="24">
        <v>2409221.12</v>
      </c>
      <c r="I140" s="24">
        <v>558566.18</v>
      </c>
      <c r="J140" s="24">
        <v>960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</row>
    <row r="141" spans="1:20" ht="15" customHeight="1">
      <c r="A141" s="26"/>
      <c r="B141" s="26"/>
      <c r="C141" s="26" t="s">
        <v>372</v>
      </c>
      <c r="D141" s="26"/>
      <c r="E141" s="26" t="s">
        <v>219</v>
      </c>
      <c r="F141" s="24">
        <v>2968747.3</v>
      </c>
      <c r="G141" s="24">
        <v>2968747.3</v>
      </c>
      <c r="H141" s="24">
        <v>2409221.12</v>
      </c>
      <c r="I141" s="24">
        <v>558566.18</v>
      </c>
      <c r="J141" s="24">
        <v>960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</row>
    <row r="142" spans="1:20" ht="15" customHeight="1">
      <c r="A142" s="26"/>
      <c r="B142" s="26" t="s">
        <v>4</v>
      </c>
      <c r="C142" s="26"/>
      <c r="D142" s="26"/>
      <c r="E142" s="26" t="s">
        <v>111</v>
      </c>
      <c r="F142" s="24">
        <v>3150000</v>
      </c>
      <c r="G142" s="24">
        <v>0</v>
      </c>
      <c r="H142" s="24">
        <v>0</v>
      </c>
      <c r="I142" s="24">
        <v>0</v>
      </c>
      <c r="J142" s="24">
        <v>0</v>
      </c>
      <c r="K142" s="24">
        <v>3150000</v>
      </c>
      <c r="L142" s="24">
        <v>0</v>
      </c>
      <c r="M142" s="24">
        <v>3028092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121908</v>
      </c>
      <c r="T142" s="24">
        <v>0</v>
      </c>
    </row>
    <row r="143" spans="1:20" ht="15" customHeight="1">
      <c r="A143" s="26"/>
      <c r="B143" s="26"/>
      <c r="C143" s="26" t="s">
        <v>255</v>
      </c>
      <c r="D143" s="26"/>
      <c r="E143" s="26" t="s">
        <v>59</v>
      </c>
      <c r="F143" s="24">
        <v>3150000</v>
      </c>
      <c r="G143" s="24">
        <v>0</v>
      </c>
      <c r="H143" s="24">
        <v>0</v>
      </c>
      <c r="I143" s="24">
        <v>0</v>
      </c>
      <c r="J143" s="24">
        <v>0</v>
      </c>
      <c r="K143" s="24">
        <v>3150000</v>
      </c>
      <c r="L143" s="24">
        <v>0</v>
      </c>
      <c r="M143" s="24">
        <v>3028092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121908</v>
      </c>
      <c r="T143" s="24">
        <v>0</v>
      </c>
    </row>
    <row r="144" spans="1:20" ht="15" customHeight="1">
      <c r="A144" s="26"/>
      <c r="B144" s="26" t="s">
        <v>146</v>
      </c>
      <c r="C144" s="26"/>
      <c r="D144" s="26"/>
      <c r="E144" s="26" t="s">
        <v>156</v>
      </c>
      <c r="F144" s="24">
        <v>966680</v>
      </c>
      <c r="G144" s="24">
        <v>0</v>
      </c>
      <c r="H144" s="24">
        <v>0</v>
      </c>
      <c r="I144" s="24">
        <v>0</v>
      </c>
      <c r="J144" s="24">
        <v>0</v>
      </c>
      <c r="K144" s="24">
        <v>966680</v>
      </c>
      <c r="L144" s="24">
        <v>0</v>
      </c>
      <c r="M144" s="24">
        <v>966680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</row>
    <row r="145" spans="1:20" ht="15" customHeight="1">
      <c r="A145" s="26"/>
      <c r="B145" s="26"/>
      <c r="C145" s="26" t="s">
        <v>255</v>
      </c>
      <c r="D145" s="26"/>
      <c r="E145" s="26" t="s">
        <v>420</v>
      </c>
      <c r="F145" s="24">
        <v>966680</v>
      </c>
      <c r="G145" s="24">
        <v>0</v>
      </c>
      <c r="H145" s="24">
        <v>0</v>
      </c>
      <c r="I145" s="24">
        <v>0</v>
      </c>
      <c r="J145" s="24">
        <v>0</v>
      </c>
      <c r="K145" s="24">
        <v>966680</v>
      </c>
      <c r="L145" s="24">
        <v>0</v>
      </c>
      <c r="M145" s="24">
        <v>966680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</row>
    <row r="146" spans="1:20" ht="15" customHeight="1">
      <c r="A146" s="26" t="s">
        <v>241</v>
      </c>
      <c r="B146" s="26"/>
      <c r="C146" s="26"/>
      <c r="D146" s="26"/>
      <c r="E146" s="26" t="s">
        <v>273</v>
      </c>
      <c r="F146" s="24">
        <v>23439454.1</v>
      </c>
      <c r="G146" s="24">
        <v>10490854.1</v>
      </c>
      <c r="H146" s="24">
        <v>8804737.28</v>
      </c>
      <c r="I146" s="24">
        <v>1664756.82</v>
      </c>
      <c r="J146" s="24">
        <v>21360</v>
      </c>
      <c r="K146" s="24">
        <v>12948600</v>
      </c>
      <c r="L146" s="24">
        <v>0</v>
      </c>
      <c r="M146" s="24">
        <v>10147600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2801000</v>
      </c>
      <c r="T146" s="24">
        <v>0</v>
      </c>
    </row>
    <row r="147" spans="1:20" ht="15" customHeight="1">
      <c r="A147" s="26"/>
      <c r="B147" s="26" t="s">
        <v>372</v>
      </c>
      <c r="C147" s="26"/>
      <c r="D147" s="26"/>
      <c r="E147" s="26" t="s">
        <v>347</v>
      </c>
      <c r="F147" s="24">
        <v>13264621.46</v>
      </c>
      <c r="G147" s="24">
        <v>9265621.46</v>
      </c>
      <c r="H147" s="24">
        <v>7688360.18</v>
      </c>
      <c r="I147" s="24">
        <v>1555901.28</v>
      </c>
      <c r="J147" s="24">
        <v>21360</v>
      </c>
      <c r="K147" s="24">
        <v>3999000</v>
      </c>
      <c r="L147" s="24">
        <v>0</v>
      </c>
      <c r="M147" s="24">
        <v>2480000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1519000</v>
      </c>
      <c r="T147" s="24">
        <v>0</v>
      </c>
    </row>
    <row r="148" spans="1:20" ht="15" customHeight="1">
      <c r="A148" s="26"/>
      <c r="B148" s="26"/>
      <c r="C148" s="26" t="s">
        <v>372</v>
      </c>
      <c r="D148" s="26"/>
      <c r="E148" s="26" t="s">
        <v>205</v>
      </c>
      <c r="F148" s="24">
        <v>9365621.46</v>
      </c>
      <c r="G148" s="24">
        <v>9265621.46</v>
      </c>
      <c r="H148" s="24">
        <v>7688360.18</v>
      </c>
      <c r="I148" s="24">
        <v>1555901.28</v>
      </c>
      <c r="J148" s="24">
        <v>21360</v>
      </c>
      <c r="K148" s="24">
        <v>100000</v>
      </c>
      <c r="L148" s="24">
        <v>0</v>
      </c>
      <c r="M148" s="24">
        <v>100000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</row>
    <row r="149" spans="1:20" ht="15" customHeight="1">
      <c r="A149" s="26"/>
      <c r="B149" s="26"/>
      <c r="C149" s="26" t="s">
        <v>255</v>
      </c>
      <c r="D149" s="26"/>
      <c r="E149" s="26" t="s">
        <v>63</v>
      </c>
      <c r="F149" s="24">
        <v>420000</v>
      </c>
      <c r="G149" s="24">
        <v>0</v>
      </c>
      <c r="H149" s="24">
        <v>0</v>
      </c>
      <c r="I149" s="24">
        <v>0</v>
      </c>
      <c r="J149" s="24">
        <v>0</v>
      </c>
      <c r="K149" s="24">
        <v>420000</v>
      </c>
      <c r="L149" s="24">
        <v>0</v>
      </c>
      <c r="M149" s="24">
        <v>420000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</row>
    <row r="150" spans="1:20" ht="15" customHeight="1">
      <c r="A150" s="26"/>
      <c r="B150" s="26"/>
      <c r="C150" s="26" t="s">
        <v>368</v>
      </c>
      <c r="D150" s="26"/>
      <c r="E150" s="26" t="s">
        <v>317</v>
      </c>
      <c r="F150" s="24">
        <v>3479000</v>
      </c>
      <c r="G150" s="24">
        <v>0</v>
      </c>
      <c r="H150" s="24">
        <v>0</v>
      </c>
      <c r="I150" s="24">
        <v>0</v>
      </c>
      <c r="J150" s="24">
        <v>0</v>
      </c>
      <c r="K150" s="24">
        <v>3479000</v>
      </c>
      <c r="L150" s="24">
        <v>0</v>
      </c>
      <c r="M150" s="24">
        <v>1960000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1519000</v>
      </c>
      <c r="T150" s="24">
        <v>0</v>
      </c>
    </row>
    <row r="151" spans="1:20" ht="15" customHeight="1">
      <c r="A151" s="26"/>
      <c r="B151" s="26" t="s">
        <v>255</v>
      </c>
      <c r="C151" s="26"/>
      <c r="D151" s="26"/>
      <c r="E151" s="26" t="s">
        <v>452</v>
      </c>
      <c r="F151" s="24">
        <v>538184.06</v>
      </c>
      <c r="G151" s="24">
        <v>368184.06</v>
      </c>
      <c r="H151" s="24">
        <v>311317.7</v>
      </c>
      <c r="I151" s="24">
        <v>56866.36</v>
      </c>
      <c r="J151" s="24">
        <v>0</v>
      </c>
      <c r="K151" s="24">
        <v>170000</v>
      </c>
      <c r="L151" s="24">
        <v>0</v>
      </c>
      <c r="M151" s="24">
        <v>170000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</row>
    <row r="152" spans="1:20" ht="15" customHeight="1">
      <c r="A152" s="26"/>
      <c r="B152" s="26"/>
      <c r="C152" s="26" t="s">
        <v>372</v>
      </c>
      <c r="D152" s="26"/>
      <c r="E152" s="26" t="s">
        <v>187</v>
      </c>
      <c r="F152" s="24">
        <v>368184.06</v>
      </c>
      <c r="G152" s="24">
        <v>368184.06</v>
      </c>
      <c r="H152" s="24">
        <v>311317.7</v>
      </c>
      <c r="I152" s="24">
        <v>56866.36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</row>
    <row r="153" spans="1:20" ht="15" customHeight="1">
      <c r="A153" s="26"/>
      <c r="B153" s="26"/>
      <c r="C153" s="26" t="s">
        <v>4</v>
      </c>
      <c r="D153" s="26"/>
      <c r="E153" s="26" t="s">
        <v>314</v>
      </c>
      <c r="F153" s="24">
        <v>170000</v>
      </c>
      <c r="G153" s="24">
        <v>0</v>
      </c>
      <c r="H153" s="24">
        <v>0</v>
      </c>
      <c r="I153" s="24">
        <v>0</v>
      </c>
      <c r="J153" s="24">
        <v>0</v>
      </c>
      <c r="K153" s="24">
        <v>170000</v>
      </c>
      <c r="L153" s="24">
        <v>0</v>
      </c>
      <c r="M153" s="24">
        <v>170000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</row>
    <row r="154" spans="1:20" ht="15" customHeight="1">
      <c r="A154" s="26"/>
      <c r="B154" s="26" t="s">
        <v>139</v>
      </c>
      <c r="C154" s="26"/>
      <c r="D154" s="26"/>
      <c r="E154" s="26" t="s">
        <v>319</v>
      </c>
      <c r="F154" s="24">
        <v>4517048.58</v>
      </c>
      <c r="G154" s="24">
        <v>857048.58</v>
      </c>
      <c r="H154" s="24">
        <v>805059.4</v>
      </c>
      <c r="I154" s="24">
        <v>51989.18</v>
      </c>
      <c r="J154" s="24">
        <v>0</v>
      </c>
      <c r="K154" s="24">
        <v>3660000</v>
      </c>
      <c r="L154" s="24">
        <v>0</v>
      </c>
      <c r="M154" s="24">
        <v>3660000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</row>
    <row r="155" spans="1:20" ht="15" customHeight="1">
      <c r="A155" s="26"/>
      <c r="B155" s="26"/>
      <c r="C155" s="26" t="s">
        <v>372</v>
      </c>
      <c r="D155" s="26"/>
      <c r="E155" s="26" t="s">
        <v>108</v>
      </c>
      <c r="F155" s="24">
        <v>2257048.58</v>
      </c>
      <c r="G155" s="24">
        <v>857048.58</v>
      </c>
      <c r="H155" s="24">
        <v>805059.4</v>
      </c>
      <c r="I155" s="24">
        <v>51989.18</v>
      </c>
      <c r="J155" s="24">
        <v>0</v>
      </c>
      <c r="K155" s="24">
        <v>1400000</v>
      </c>
      <c r="L155" s="24">
        <v>0</v>
      </c>
      <c r="M155" s="24">
        <v>1400000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</row>
    <row r="156" spans="1:20" ht="15" customHeight="1">
      <c r="A156" s="26"/>
      <c r="B156" s="26"/>
      <c r="C156" s="26" t="s">
        <v>255</v>
      </c>
      <c r="D156" s="26"/>
      <c r="E156" s="26" t="s">
        <v>180</v>
      </c>
      <c r="F156" s="24">
        <v>90000</v>
      </c>
      <c r="G156" s="24">
        <v>0</v>
      </c>
      <c r="H156" s="24">
        <v>0</v>
      </c>
      <c r="I156" s="24">
        <v>0</v>
      </c>
      <c r="J156" s="24">
        <v>0</v>
      </c>
      <c r="K156" s="24">
        <v>90000</v>
      </c>
      <c r="L156" s="24">
        <v>0</v>
      </c>
      <c r="M156" s="24">
        <v>90000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</row>
    <row r="157" spans="1:20" ht="15" customHeight="1">
      <c r="A157" s="26"/>
      <c r="B157" s="26"/>
      <c r="C157" s="26" t="s">
        <v>3</v>
      </c>
      <c r="D157" s="26"/>
      <c r="E157" s="26" t="s">
        <v>345</v>
      </c>
      <c r="F157" s="24">
        <v>2170000</v>
      </c>
      <c r="G157" s="24">
        <v>0</v>
      </c>
      <c r="H157" s="24">
        <v>0</v>
      </c>
      <c r="I157" s="24">
        <v>0</v>
      </c>
      <c r="J157" s="24">
        <v>0</v>
      </c>
      <c r="K157" s="24">
        <v>2170000</v>
      </c>
      <c r="L157" s="24">
        <v>0</v>
      </c>
      <c r="M157" s="24">
        <v>2170000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</row>
    <row r="158" spans="1:20" ht="15" customHeight="1">
      <c r="A158" s="26"/>
      <c r="B158" s="26" t="s">
        <v>4</v>
      </c>
      <c r="C158" s="26"/>
      <c r="D158" s="26"/>
      <c r="E158" s="26" t="s">
        <v>440</v>
      </c>
      <c r="F158" s="24">
        <v>5119600</v>
      </c>
      <c r="G158" s="24">
        <v>0</v>
      </c>
      <c r="H158" s="24">
        <v>0</v>
      </c>
      <c r="I158" s="24">
        <v>0</v>
      </c>
      <c r="J158" s="24">
        <v>0</v>
      </c>
      <c r="K158" s="24">
        <v>5119600</v>
      </c>
      <c r="L158" s="24">
        <v>0</v>
      </c>
      <c r="M158" s="24">
        <v>3837600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1282000</v>
      </c>
      <c r="T158" s="24">
        <v>0</v>
      </c>
    </row>
    <row r="159" spans="1:20" ht="15" customHeight="1">
      <c r="A159" s="26"/>
      <c r="B159" s="26"/>
      <c r="C159" s="26" t="s">
        <v>255</v>
      </c>
      <c r="D159" s="26"/>
      <c r="E159" s="26" t="s">
        <v>167</v>
      </c>
      <c r="F159" s="24">
        <v>1879600</v>
      </c>
      <c r="G159" s="24">
        <v>0</v>
      </c>
      <c r="H159" s="24">
        <v>0</v>
      </c>
      <c r="I159" s="24">
        <v>0</v>
      </c>
      <c r="J159" s="24">
        <v>0</v>
      </c>
      <c r="K159" s="24">
        <v>1879600</v>
      </c>
      <c r="L159" s="24">
        <v>0</v>
      </c>
      <c r="M159" s="24">
        <v>597600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1282000</v>
      </c>
      <c r="T159" s="24">
        <v>0</v>
      </c>
    </row>
    <row r="160" spans="1:20" ht="15" customHeight="1">
      <c r="A160" s="26"/>
      <c r="B160" s="26"/>
      <c r="C160" s="26" t="s">
        <v>369</v>
      </c>
      <c r="D160" s="26"/>
      <c r="E160" s="26" t="s">
        <v>251</v>
      </c>
      <c r="F160" s="24">
        <v>3240000</v>
      </c>
      <c r="G160" s="24">
        <v>0</v>
      </c>
      <c r="H160" s="24">
        <v>0</v>
      </c>
      <c r="I160" s="24">
        <v>0</v>
      </c>
      <c r="J160" s="24">
        <v>0</v>
      </c>
      <c r="K160" s="24">
        <v>3240000</v>
      </c>
      <c r="L160" s="24">
        <v>0</v>
      </c>
      <c r="M160" s="24">
        <v>3240000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</row>
    <row r="161" spans="1:20" ht="15" customHeight="1">
      <c r="A161" s="26" t="s">
        <v>122</v>
      </c>
      <c r="B161" s="26"/>
      <c r="C161" s="26"/>
      <c r="D161" s="26"/>
      <c r="E161" s="26" t="s">
        <v>330</v>
      </c>
      <c r="F161" s="24">
        <v>326840398.54</v>
      </c>
      <c r="G161" s="24">
        <v>262564864.5</v>
      </c>
      <c r="H161" s="24">
        <v>34117128.57999998</v>
      </c>
      <c r="I161" s="24">
        <v>3692697.92</v>
      </c>
      <c r="J161" s="24">
        <v>224755038</v>
      </c>
      <c r="K161" s="24">
        <v>64275534.04</v>
      </c>
      <c r="L161" s="24">
        <v>1901401.12</v>
      </c>
      <c r="M161" s="24">
        <v>9600780</v>
      </c>
      <c r="N161" s="24">
        <v>52757352.92</v>
      </c>
      <c r="O161" s="24">
        <v>0</v>
      </c>
      <c r="P161" s="24">
        <v>0</v>
      </c>
      <c r="Q161" s="24">
        <v>0</v>
      </c>
      <c r="R161" s="24">
        <v>0</v>
      </c>
      <c r="S161" s="24">
        <v>16000</v>
      </c>
      <c r="T161" s="24">
        <v>0</v>
      </c>
    </row>
    <row r="162" spans="1:20" ht="15" customHeight="1">
      <c r="A162" s="26"/>
      <c r="B162" s="26" t="s">
        <v>372</v>
      </c>
      <c r="C162" s="26"/>
      <c r="D162" s="26"/>
      <c r="E162" s="26" t="s">
        <v>402</v>
      </c>
      <c r="F162" s="24">
        <v>11745670.5</v>
      </c>
      <c r="G162" s="24">
        <v>10938570.5</v>
      </c>
      <c r="H162" s="24">
        <v>8599202.3</v>
      </c>
      <c r="I162" s="24">
        <v>2311528.2</v>
      </c>
      <c r="J162" s="24">
        <v>27840</v>
      </c>
      <c r="K162" s="24">
        <v>807100</v>
      </c>
      <c r="L162" s="24">
        <v>42360</v>
      </c>
      <c r="M162" s="24">
        <v>628640</v>
      </c>
      <c r="N162" s="24">
        <v>136100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</row>
    <row r="163" spans="1:20" ht="15" customHeight="1">
      <c r="A163" s="26"/>
      <c r="B163" s="26"/>
      <c r="C163" s="26" t="s">
        <v>372</v>
      </c>
      <c r="D163" s="26"/>
      <c r="E163" s="26" t="s">
        <v>213</v>
      </c>
      <c r="F163" s="24">
        <v>11048570.5</v>
      </c>
      <c r="G163" s="24">
        <v>10938570.5</v>
      </c>
      <c r="H163" s="24">
        <v>8599202.3</v>
      </c>
      <c r="I163" s="24">
        <v>2311528.2</v>
      </c>
      <c r="J163" s="24">
        <v>27840</v>
      </c>
      <c r="K163" s="24">
        <v>110000</v>
      </c>
      <c r="L163" s="24">
        <v>0</v>
      </c>
      <c r="M163" s="24">
        <v>110000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</row>
    <row r="164" spans="1:20" ht="15" customHeight="1">
      <c r="A164" s="26"/>
      <c r="B164" s="26"/>
      <c r="C164" s="26" t="s">
        <v>255</v>
      </c>
      <c r="D164" s="26"/>
      <c r="E164" s="26" t="s">
        <v>485</v>
      </c>
      <c r="F164" s="24">
        <v>697100</v>
      </c>
      <c r="G164" s="24">
        <v>0</v>
      </c>
      <c r="H164" s="24">
        <v>0</v>
      </c>
      <c r="I164" s="24">
        <v>0</v>
      </c>
      <c r="J164" s="24">
        <v>0</v>
      </c>
      <c r="K164" s="24">
        <v>697100</v>
      </c>
      <c r="L164" s="24">
        <v>42360</v>
      </c>
      <c r="M164" s="24">
        <v>518640</v>
      </c>
      <c r="N164" s="24">
        <v>136100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</row>
    <row r="165" spans="1:20" ht="15" customHeight="1">
      <c r="A165" s="26"/>
      <c r="B165" s="26" t="s">
        <v>255</v>
      </c>
      <c r="C165" s="26"/>
      <c r="D165" s="26"/>
      <c r="E165" s="26" t="s">
        <v>238</v>
      </c>
      <c r="F165" s="24">
        <v>27217191.38</v>
      </c>
      <c r="G165" s="24">
        <v>5950835.46</v>
      </c>
      <c r="H165" s="24">
        <v>4831839.08</v>
      </c>
      <c r="I165" s="24">
        <v>1116476.38</v>
      </c>
      <c r="J165" s="24">
        <v>2520</v>
      </c>
      <c r="K165" s="24">
        <v>21266355.92</v>
      </c>
      <c r="L165" s="24">
        <v>122000</v>
      </c>
      <c r="M165" s="24">
        <v>7163484</v>
      </c>
      <c r="N165" s="24">
        <v>13964871.92</v>
      </c>
      <c r="O165" s="24">
        <v>0</v>
      </c>
      <c r="P165" s="24">
        <v>0</v>
      </c>
      <c r="Q165" s="24">
        <v>0</v>
      </c>
      <c r="R165" s="24">
        <v>0</v>
      </c>
      <c r="S165" s="24">
        <v>16000</v>
      </c>
      <c r="T165" s="24">
        <v>0</v>
      </c>
    </row>
    <row r="166" spans="1:20" ht="15" customHeight="1">
      <c r="A166" s="26"/>
      <c r="B166" s="26"/>
      <c r="C166" s="26" t="s">
        <v>372</v>
      </c>
      <c r="D166" s="26"/>
      <c r="E166" s="26" t="s">
        <v>475</v>
      </c>
      <c r="F166" s="24">
        <v>4335134.66</v>
      </c>
      <c r="G166" s="24">
        <v>4335134.66</v>
      </c>
      <c r="H166" s="24">
        <v>3579419.08</v>
      </c>
      <c r="I166" s="24">
        <v>753315.58</v>
      </c>
      <c r="J166" s="24">
        <v>2400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</row>
    <row r="167" spans="1:20" ht="15" customHeight="1">
      <c r="A167" s="26"/>
      <c r="B167" s="26"/>
      <c r="C167" s="26" t="s">
        <v>4</v>
      </c>
      <c r="D167" s="26"/>
      <c r="E167" s="26" t="s">
        <v>58</v>
      </c>
      <c r="F167" s="24">
        <v>590000</v>
      </c>
      <c r="G167" s="24">
        <v>0</v>
      </c>
      <c r="H167" s="24">
        <v>0</v>
      </c>
      <c r="I167" s="24">
        <v>0</v>
      </c>
      <c r="J167" s="24">
        <v>0</v>
      </c>
      <c r="K167" s="24">
        <v>590000</v>
      </c>
      <c r="L167" s="24">
        <v>0</v>
      </c>
      <c r="M167" s="24">
        <v>340000</v>
      </c>
      <c r="N167" s="24">
        <v>250000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</row>
    <row r="168" spans="1:20" ht="15" customHeight="1">
      <c r="A168" s="26"/>
      <c r="B168" s="26"/>
      <c r="C168" s="26" t="s">
        <v>369</v>
      </c>
      <c r="D168" s="26"/>
      <c r="E168" s="26" t="s">
        <v>8</v>
      </c>
      <c r="F168" s="24">
        <v>14820804</v>
      </c>
      <c r="G168" s="24">
        <v>0</v>
      </c>
      <c r="H168" s="24">
        <v>0</v>
      </c>
      <c r="I168" s="24">
        <v>0</v>
      </c>
      <c r="J168" s="24">
        <v>0</v>
      </c>
      <c r="K168" s="24">
        <v>14820804</v>
      </c>
      <c r="L168" s="24">
        <v>0</v>
      </c>
      <c r="M168" s="24">
        <v>1855004</v>
      </c>
      <c r="N168" s="24">
        <v>12965800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</row>
    <row r="169" spans="1:20" ht="15" customHeight="1">
      <c r="A169" s="26"/>
      <c r="B169" s="26"/>
      <c r="C169" s="26" t="s">
        <v>253</v>
      </c>
      <c r="D169" s="26"/>
      <c r="E169" s="26" t="s">
        <v>250</v>
      </c>
      <c r="F169" s="24">
        <v>54000</v>
      </c>
      <c r="G169" s="24">
        <v>0</v>
      </c>
      <c r="H169" s="24">
        <v>0</v>
      </c>
      <c r="I169" s="24">
        <v>0</v>
      </c>
      <c r="J169" s="24">
        <v>0</v>
      </c>
      <c r="K169" s="24">
        <v>54000</v>
      </c>
      <c r="L169" s="24">
        <v>0</v>
      </c>
      <c r="M169" s="24">
        <v>54000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</row>
    <row r="170" spans="1:20" ht="15" customHeight="1">
      <c r="A170" s="26"/>
      <c r="B170" s="26"/>
      <c r="C170" s="26" t="s">
        <v>146</v>
      </c>
      <c r="D170" s="26"/>
      <c r="E170" s="26" t="s">
        <v>474</v>
      </c>
      <c r="F170" s="24">
        <v>1185000</v>
      </c>
      <c r="G170" s="24">
        <v>0</v>
      </c>
      <c r="H170" s="24">
        <v>0</v>
      </c>
      <c r="I170" s="24">
        <v>0</v>
      </c>
      <c r="J170" s="24">
        <v>0</v>
      </c>
      <c r="K170" s="24">
        <v>1185000</v>
      </c>
      <c r="L170" s="24">
        <v>0</v>
      </c>
      <c r="M170" s="24">
        <v>1185000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</row>
    <row r="171" spans="1:20" ht="15" customHeight="1">
      <c r="A171" s="26"/>
      <c r="B171" s="26"/>
      <c r="C171" s="26" t="s">
        <v>3</v>
      </c>
      <c r="D171" s="26"/>
      <c r="E171" s="26" t="s">
        <v>404</v>
      </c>
      <c r="F171" s="24">
        <v>427400</v>
      </c>
      <c r="G171" s="24">
        <v>0</v>
      </c>
      <c r="H171" s="24">
        <v>0</v>
      </c>
      <c r="I171" s="24">
        <v>0</v>
      </c>
      <c r="J171" s="24">
        <v>0</v>
      </c>
      <c r="K171" s="24">
        <v>427400</v>
      </c>
      <c r="L171" s="24">
        <v>0</v>
      </c>
      <c r="M171" s="24">
        <v>427400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</row>
    <row r="172" spans="1:20" ht="15" customHeight="1">
      <c r="A172" s="26"/>
      <c r="B172" s="26"/>
      <c r="C172" s="26" t="s">
        <v>368</v>
      </c>
      <c r="D172" s="26"/>
      <c r="E172" s="26" t="s">
        <v>419</v>
      </c>
      <c r="F172" s="24">
        <v>1833700.8</v>
      </c>
      <c r="G172" s="24">
        <v>1615700.8</v>
      </c>
      <c r="H172" s="24">
        <v>1252420</v>
      </c>
      <c r="I172" s="24">
        <v>363160.8</v>
      </c>
      <c r="J172" s="24">
        <v>120</v>
      </c>
      <c r="K172" s="24">
        <v>218000</v>
      </c>
      <c r="L172" s="24">
        <v>122000</v>
      </c>
      <c r="M172" s="24">
        <v>80000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16000</v>
      </c>
      <c r="T172" s="24">
        <v>0</v>
      </c>
    </row>
    <row r="173" spans="1:20" ht="15" customHeight="1">
      <c r="A173" s="26"/>
      <c r="B173" s="26"/>
      <c r="C173" s="26" t="s">
        <v>39</v>
      </c>
      <c r="D173" s="26"/>
      <c r="E173" s="26" t="s">
        <v>299</v>
      </c>
      <c r="F173" s="24">
        <v>3971151.92</v>
      </c>
      <c r="G173" s="24">
        <v>0</v>
      </c>
      <c r="H173" s="24">
        <v>0</v>
      </c>
      <c r="I173" s="24">
        <v>0</v>
      </c>
      <c r="J173" s="24">
        <v>0</v>
      </c>
      <c r="K173" s="24">
        <v>3971151.92</v>
      </c>
      <c r="L173" s="24">
        <v>0</v>
      </c>
      <c r="M173" s="24">
        <v>3222080</v>
      </c>
      <c r="N173" s="24">
        <v>749071.92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</row>
    <row r="174" spans="1:20" ht="15" customHeight="1">
      <c r="A174" s="26"/>
      <c r="B174" s="26" t="s">
        <v>139</v>
      </c>
      <c r="C174" s="26"/>
      <c r="D174" s="26"/>
      <c r="E174" s="26" t="s">
        <v>408</v>
      </c>
      <c r="F174" s="24">
        <v>25291374.02</v>
      </c>
      <c r="G174" s="24">
        <v>19025092.9</v>
      </c>
      <c r="H174" s="24">
        <v>19025092.9</v>
      </c>
      <c r="I174" s="24">
        <v>0</v>
      </c>
      <c r="J174" s="24">
        <v>0</v>
      </c>
      <c r="K174" s="24">
        <v>6266281.12</v>
      </c>
      <c r="L174" s="24">
        <v>1737041.12</v>
      </c>
      <c r="M174" s="24">
        <v>0</v>
      </c>
      <c r="N174" s="24">
        <v>4529240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</row>
    <row r="175" spans="1:20" ht="15" customHeight="1">
      <c r="A175" s="26"/>
      <c r="B175" s="26"/>
      <c r="C175" s="26" t="s">
        <v>372</v>
      </c>
      <c r="D175" s="26"/>
      <c r="E175" s="26" t="s">
        <v>134</v>
      </c>
      <c r="F175" s="24">
        <v>12432401.12</v>
      </c>
      <c r="G175" s="24">
        <v>10695360</v>
      </c>
      <c r="H175" s="24">
        <v>10695360</v>
      </c>
      <c r="I175" s="24">
        <v>0</v>
      </c>
      <c r="J175" s="24">
        <v>0</v>
      </c>
      <c r="K175" s="24">
        <v>1737041.12</v>
      </c>
      <c r="L175" s="24">
        <v>1737041.12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</row>
    <row r="176" spans="1:20" ht="15" customHeight="1">
      <c r="A176" s="26"/>
      <c r="B176" s="26"/>
      <c r="C176" s="26" t="s">
        <v>255</v>
      </c>
      <c r="D176" s="26"/>
      <c r="E176" s="26" t="s">
        <v>100</v>
      </c>
      <c r="F176" s="24">
        <v>2815298.42</v>
      </c>
      <c r="G176" s="24">
        <v>2815298.42</v>
      </c>
      <c r="H176" s="24">
        <v>2815298.42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</row>
    <row r="177" spans="1:20" ht="15" customHeight="1">
      <c r="A177" s="26"/>
      <c r="B177" s="26"/>
      <c r="C177" s="26" t="s">
        <v>139</v>
      </c>
      <c r="D177" s="26"/>
      <c r="E177" s="26" t="s">
        <v>133</v>
      </c>
      <c r="F177" s="24">
        <v>3733080</v>
      </c>
      <c r="G177" s="24">
        <v>3733080</v>
      </c>
      <c r="H177" s="24">
        <v>3733080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</row>
    <row r="178" spans="1:20" ht="15" customHeight="1">
      <c r="A178" s="26"/>
      <c r="B178" s="26"/>
      <c r="C178" s="26" t="s">
        <v>4</v>
      </c>
      <c r="D178" s="26"/>
      <c r="E178" s="26" t="s">
        <v>22</v>
      </c>
      <c r="F178" s="24">
        <v>620741.96</v>
      </c>
      <c r="G178" s="24">
        <v>620741.96</v>
      </c>
      <c r="H178" s="24">
        <v>620741.96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</row>
    <row r="179" spans="1:20" ht="15" customHeight="1">
      <c r="A179" s="26"/>
      <c r="B179" s="26"/>
      <c r="C179" s="26" t="s">
        <v>369</v>
      </c>
      <c r="D179" s="26"/>
      <c r="E179" s="26" t="s">
        <v>432</v>
      </c>
      <c r="F179" s="24">
        <v>1160612.52</v>
      </c>
      <c r="G179" s="24">
        <v>1160612.52</v>
      </c>
      <c r="H179" s="24">
        <v>1160612.52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</row>
    <row r="180" spans="1:20" ht="15" customHeight="1">
      <c r="A180" s="26"/>
      <c r="B180" s="26"/>
      <c r="C180" s="26" t="s">
        <v>3</v>
      </c>
      <c r="D180" s="26"/>
      <c r="E180" s="26" t="s">
        <v>334</v>
      </c>
      <c r="F180" s="24">
        <v>4529240</v>
      </c>
      <c r="G180" s="24">
        <v>0</v>
      </c>
      <c r="H180" s="24">
        <v>0</v>
      </c>
      <c r="I180" s="24">
        <v>0</v>
      </c>
      <c r="J180" s="24">
        <v>0</v>
      </c>
      <c r="K180" s="24">
        <v>4529240</v>
      </c>
      <c r="L180" s="24">
        <v>0</v>
      </c>
      <c r="M180" s="24">
        <v>0</v>
      </c>
      <c r="N180" s="24">
        <v>4529240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</row>
    <row r="181" spans="1:20" ht="15" customHeight="1">
      <c r="A181" s="26"/>
      <c r="B181" s="26" t="s">
        <v>369</v>
      </c>
      <c r="C181" s="26"/>
      <c r="D181" s="26"/>
      <c r="E181" s="26" t="s">
        <v>272</v>
      </c>
      <c r="F181" s="24">
        <v>224755394</v>
      </c>
      <c r="G181" s="24">
        <v>224755394</v>
      </c>
      <c r="H181" s="24">
        <v>1200</v>
      </c>
      <c r="I181" s="24">
        <v>30116</v>
      </c>
      <c r="J181" s="24">
        <v>224724078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</row>
    <row r="182" spans="1:20" ht="15" customHeight="1">
      <c r="A182" s="26"/>
      <c r="B182" s="26"/>
      <c r="C182" s="26" t="s">
        <v>372</v>
      </c>
      <c r="D182" s="26"/>
      <c r="E182" s="26" t="s">
        <v>160</v>
      </c>
      <c r="F182" s="24">
        <v>58084442</v>
      </c>
      <c r="G182" s="24">
        <v>58084442</v>
      </c>
      <c r="H182" s="24">
        <v>1200</v>
      </c>
      <c r="I182" s="24">
        <v>23034</v>
      </c>
      <c r="J182" s="24">
        <v>58060208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</row>
    <row r="183" spans="1:20" ht="15" customHeight="1">
      <c r="A183" s="26"/>
      <c r="B183" s="26"/>
      <c r="C183" s="26" t="s">
        <v>255</v>
      </c>
      <c r="D183" s="26"/>
      <c r="E183" s="26" t="s">
        <v>247</v>
      </c>
      <c r="F183" s="24">
        <v>164788232</v>
      </c>
      <c r="G183" s="24">
        <v>164788232</v>
      </c>
      <c r="H183" s="24">
        <v>0</v>
      </c>
      <c r="I183" s="24">
        <v>7082</v>
      </c>
      <c r="J183" s="24">
        <v>164781150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</row>
    <row r="184" spans="1:20" ht="15" customHeight="1">
      <c r="A184" s="26"/>
      <c r="B184" s="26"/>
      <c r="C184" s="26" t="s">
        <v>4</v>
      </c>
      <c r="D184" s="26"/>
      <c r="E184" s="26" t="s">
        <v>186</v>
      </c>
      <c r="F184" s="24">
        <v>1882720</v>
      </c>
      <c r="G184" s="24">
        <v>1882720</v>
      </c>
      <c r="H184" s="24">
        <v>0</v>
      </c>
      <c r="I184" s="24">
        <v>0</v>
      </c>
      <c r="J184" s="24">
        <v>1882720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</row>
    <row r="185" spans="1:20" ht="15" customHeight="1">
      <c r="A185" s="26"/>
      <c r="B185" s="26" t="s">
        <v>146</v>
      </c>
      <c r="C185" s="26"/>
      <c r="D185" s="26"/>
      <c r="E185" s="26" t="s">
        <v>263</v>
      </c>
      <c r="F185" s="24">
        <v>60000</v>
      </c>
      <c r="G185" s="24">
        <v>0</v>
      </c>
      <c r="H185" s="24">
        <v>0</v>
      </c>
      <c r="I185" s="24">
        <v>0</v>
      </c>
      <c r="J185" s="24">
        <v>0</v>
      </c>
      <c r="K185" s="24">
        <v>60000</v>
      </c>
      <c r="L185" s="24">
        <v>0</v>
      </c>
      <c r="M185" s="24">
        <v>0</v>
      </c>
      <c r="N185" s="24">
        <v>60000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</row>
    <row r="186" spans="1:20" ht="15" customHeight="1">
      <c r="A186" s="26"/>
      <c r="B186" s="26"/>
      <c r="C186" s="26" t="s">
        <v>39</v>
      </c>
      <c r="D186" s="26"/>
      <c r="E186" s="26" t="s">
        <v>185</v>
      </c>
      <c r="F186" s="24">
        <v>60000</v>
      </c>
      <c r="G186" s="24">
        <v>0</v>
      </c>
      <c r="H186" s="24">
        <v>0</v>
      </c>
      <c r="I186" s="24">
        <v>0</v>
      </c>
      <c r="J186" s="24">
        <v>0</v>
      </c>
      <c r="K186" s="24">
        <v>60000</v>
      </c>
      <c r="L186" s="24">
        <v>0</v>
      </c>
      <c r="M186" s="24">
        <v>0</v>
      </c>
      <c r="N186" s="24">
        <v>60000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</row>
    <row r="187" spans="1:20" ht="15" customHeight="1">
      <c r="A187" s="26"/>
      <c r="B187" s="26" t="s">
        <v>3</v>
      </c>
      <c r="C187" s="26"/>
      <c r="D187" s="26"/>
      <c r="E187" s="26" t="s">
        <v>355</v>
      </c>
      <c r="F187" s="24">
        <v>5999716</v>
      </c>
      <c r="G187" s="24">
        <v>0</v>
      </c>
      <c r="H187" s="24">
        <v>0</v>
      </c>
      <c r="I187" s="24">
        <v>0</v>
      </c>
      <c r="J187" s="24">
        <v>0</v>
      </c>
      <c r="K187" s="24">
        <v>5999716</v>
      </c>
      <c r="L187" s="24">
        <v>0</v>
      </c>
      <c r="M187" s="24">
        <v>80000</v>
      </c>
      <c r="N187" s="24">
        <v>5919716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</row>
    <row r="188" spans="1:20" ht="15" customHeight="1">
      <c r="A188" s="26"/>
      <c r="B188" s="26"/>
      <c r="C188" s="26" t="s">
        <v>139</v>
      </c>
      <c r="D188" s="26"/>
      <c r="E188" s="26" t="s">
        <v>177</v>
      </c>
      <c r="F188" s="24">
        <v>1459716</v>
      </c>
      <c r="G188" s="24">
        <v>0</v>
      </c>
      <c r="H188" s="24">
        <v>0</v>
      </c>
      <c r="I188" s="24">
        <v>0</v>
      </c>
      <c r="J188" s="24">
        <v>0</v>
      </c>
      <c r="K188" s="24">
        <v>1459716</v>
      </c>
      <c r="L188" s="24">
        <v>0</v>
      </c>
      <c r="M188" s="24">
        <v>50000</v>
      </c>
      <c r="N188" s="24">
        <v>1409716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</row>
    <row r="189" spans="1:20" ht="15" customHeight="1">
      <c r="A189" s="26"/>
      <c r="B189" s="26"/>
      <c r="C189" s="26" t="s">
        <v>369</v>
      </c>
      <c r="D189" s="26"/>
      <c r="E189" s="26" t="s">
        <v>33</v>
      </c>
      <c r="F189" s="24">
        <v>4140000</v>
      </c>
      <c r="G189" s="24">
        <v>0</v>
      </c>
      <c r="H189" s="24">
        <v>0</v>
      </c>
      <c r="I189" s="24">
        <v>0</v>
      </c>
      <c r="J189" s="24">
        <v>0</v>
      </c>
      <c r="K189" s="24">
        <v>4140000</v>
      </c>
      <c r="L189" s="24">
        <v>0</v>
      </c>
      <c r="M189" s="24">
        <v>0</v>
      </c>
      <c r="N189" s="24">
        <v>4140000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</row>
    <row r="190" spans="1:20" ht="15" customHeight="1">
      <c r="A190" s="26"/>
      <c r="B190" s="26"/>
      <c r="C190" s="26" t="s">
        <v>39</v>
      </c>
      <c r="D190" s="26"/>
      <c r="E190" s="26" t="s">
        <v>276</v>
      </c>
      <c r="F190" s="24">
        <v>400000</v>
      </c>
      <c r="G190" s="24">
        <v>0</v>
      </c>
      <c r="H190" s="24">
        <v>0</v>
      </c>
      <c r="I190" s="24">
        <v>0</v>
      </c>
      <c r="J190" s="24">
        <v>0</v>
      </c>
      <c r="K190" s="24">
        <v>400000</v>
      </c>
      <c r="L190" s="24">
        <v>0</v>
      </c>
      <c r="M190" s="24">
        <v>30000</v>
      </c>
      <c r="N190" s="24">
        <v>370000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</row>
    <row r="191" spans="1:20" ht="15" customHeight="1">
      <c r="A191" s="26"/>
      <c r="B191" s="26" t="s">
        <v>368</v>
      </c>
      <c r="C191" s="26"/>
      <c r="D191" s="26"/>
      <c r="E191" s="26" t="s">
        <v>389</v>
      </c>
      <c r="F191" s="24">
        <v>1412320</v>
      </c>
      <c r="G191" s="24">
        <v>0</v>
      </c>
      <c r="H191" s="24">
        <v>0</v>
      </c>
      <c r="I191" s="24">
        <v>0</v>
      </c>
      <c r="J191" s="24">
        <v>0</v>
      </c>
      <c r="K191" s="24">
        <v>1412320</v>
      </c>
      <c r="L191" s="24">
        <v>0</v>
      </c>
      <c r="M191" s="24">
        <v>90000</v>
      </c>
      <c r="N191" s="24">
        <v>1322320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</row>
    <row r="192" spans="1:20" ht="15" customHeight="1">
      <c r="A192" s="26"/>
      <c r="B192" s="26"/>
      <c r="C192" s="26" t="s">
        <v>372</v>
      </c>
      <c r="D192" s="26"/>
      <c r="E192" s="26" t="s">
        <v>271</v>
      </c>
      <c r="F192" s="24">
        <v>1322320</v>
      </c>
      <c r="G192" s="24">
        <v>0</v>
      </c>
      <c r="H192" s="24">
        <v>0</v>
      </c>
      <c r="I192" s="24">
        <v>0</v>
      </c>
      <c r="J192" s="24">
        <v>0</v>
      </c>
      <c r="K192" s="24">
        <v>1322320</v>
      </c>
      <c r="L192" s="24">
        <v>0</v>
      </c>
      <c r="M192" s="24">
        <v>0</v>
      </c>
      <c r="N192" s="24">
        <v>1322320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</row>
    <row r="193" spans="1:20" ht="15" customHeight="1">
      <c r="A193" s="26"/>
      <c r="B193" s="26"/>
      <c r="C193" s="26" t="s">
        <v>4</v>
      </c>
      <c r="D193" s="26"/>
      <c r="E193" s="26" t="s">
        <v>366</v>
      </c>
      <c r="F193" s="24">
        <v>90000</v>
      </c>
      <c r="G193" s="24">
        <v>0</v>
      </c>
      <c r="H193" s="24">
        <v>0</v>
      </c>
      <c r="I193" s="24">
        <v>0</v>
      </c>
      <c r="J193" s="24">
        <v>0</v>
      </c>
      <c r="K193" s="24">
        <v>90000</v>
      </c>
      <c r="L193" s="24">
        <v>0</v>
      </c>
      <c r="M193" s="24">
        <v>90000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</row>
    <row r="194" spans="1:20" ht="15" customHeight="1">
      <c r="A194" s="26"/>
      <c r="B194" s="26" t="s">
        <v>175</v>
      </c>
      <c r="C194" s="26"/>
      <c r="D194" s="26"/>
      <c r="E194" s="26" t="s">
        <v>325</v>
      </c>
      <c r="F194" s="24">
        <v>8744616.1</v>
      </c>
      <c r="G194" s="24">
        <v>551360.1</v>
      </c>
      <c r="H194" s="24">
        <v>497797.74</v>
      </c>
      <c r="I194" s="24">
        <v>52962.36</v>
      </c>
      <c r="J194" s="24">
        <v>600</v>
      </c>
      <c r="K194" s="24">
        <v>8193256</v>
      </c>
      <c r="L194" s="24">
        <v>0</v>
      </c>
      <c r="M194" s="24">
        <v>1205256</v>
      </c>
      <c r="N194" s="24">
        <v>6988000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</row>
    <row r="195" spans="1:20" ht="15" customHeight="1">
      <c r="A195" s="26"/>
      <c r="B195" s="26"/>
      <c r="C195" s="26" t="s">
        <v>372</v>
      </c>
      <c r="D195" s="26"/>
      <c r="E195" s="26" t="s">
        <v>469</v>
      </c>
      <c r="F195" s="24">
        <v>160000</v>
      </c>
      <c r="G195" s="24">
        <v>0</v>
      </c>
      <c r="H195" s="24">
        <v>0</v>
      </c>
      <c r="I195" s="24">
        <v>0</v>
      </c>
      <c r="J195" s="24">
        <v>0</v>
      </c>
      <c r="K195" s="24">
        <v>160000</v>
      </c>
      <c r="L195" s="24">
        <v>0</v>
      </c>
      <c r="M195" s="24">
        <v>0</v>
      </c>
      <c r="N195" s="24">
        <v>160000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</row>
    <row r="196" spans="1:20" ht="15" customHeight="1">
      <c r="A196" s="26"/>
      <c r="B196" s="26"/>
      <c r="C196" s="26" t="s">
        <v>369</v>
      </c>
      <c r="D196" s="26"/>
      <c r="E196" s="26" t="s">
        <v>287</v>
      </c>
      <c r="F196" s="24">
        <v>3472216.1</v>
      </c>
      <c r="G196" s="24">
        <v>551360.1</v>
      </c>
      <c r="H196" s="24">
        <v>497797.74</v>
      </c>
      <c r="I196" s="24">
        <v>52962.36</v>
      </c>
      <c r="J196" s="24">
        <v>600</v>
      </c>
      <c r="K196" s="24">
        <v>2920856</v>
      </c>
      <c r="L196" s="24">
        <v>0</v>
      </c>
      <c r="M196" s="24">
        <v>1205256</v>
      </c>
      <c r="N196" s="24">
        <v>1715600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</row>
    <row r="197" spans="1:20" ht="15" customHeight="1">
      <c r="A197" s="26"/>
      <c r="B197" s="26"/>
      <c r="C197" s="26" t="s">
        <v>39</v>
      </c>
      <c r="D197" s="26"/>
      <c r="E197" s="26" t="s">
        <v>113</v>
      </c>
      <c r="F197" s="24">
        <v>5112400</v>
      </c>
      <c r="G197" s="24">
        <v>0</v>
      </c>
      <c r="H197" s="24">
        <v>0</v>
      </c>
      <c r="I197" s="24">
        <v>0</v>
      </c>
      <c r="J197" s="24">
        <v>0</v>
      </c>
      <c r="K197" s="24">
        <v>5112400</v>
      </c>
      <c r="L197" s="24">
        <v>0</v>
      </c>
      <c r="M197" s="24">
        <v>0</v>
      </c>
      <c r="N197" s="24">
        <v>5112400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</row>
    <row r="198" spans="1:20" ht="15" customHeight="1">
      <c r="A198" s="26"/>
      <c r="B198" s="26" t="s">
        <v>278</v>
      </c>
      <c r="C198" s="26"/>
      <c r="D198" s="26"/>
      <c r="E198" s="26" t="s">
        <v>99</v>
      </c>
      <c r="F198" s="24">
        <v>3047411.54</v>
      </c>
      <c r="G198" s="24">
        <v>1343611.54</v>
      </c>
      <c r="H198" s="24">
        <v>1161996.56</v>
      </c>
      <c r="I198" s="24">
        <v>181614.98</v>
      </c>
      <c r="J198" s="24">
        <v>0</v>
      </c>
      <c r="K198" s="24">
        <v>1703800</v>
      </c>
      <c r="L198" s="24">
        <v>0</v>
      </c>
      <c r="M198" s="24">
        <v>123400</v>
      </c>
      <c r="N198" s="24">
        <v>1580400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</row>
    <row r="199" spans="1:20" ht="15" customHeight="1">
      <c r="A199" s="26"/>
      <c r="B199" s="26"/>
      <c r="C199" s="26" t="s">
        <v>372</v>
      </c>
      <c r="D199" s="26"/>
      <c r="E199" s="26" t="s">
        <v>303</v>
      </c>
      <c r="F199" s="24">
        <v>1024171.54</v>
      </c>
      <c r="G199" s="24">
        <v>1024171.54</v>
      </c>
      <c r="H199" s="24">
        <v>842556.56</v>
      </c>
      <c r="I199" s="24">
        <v>181614.98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</row>
    <row r="200" spans="1:20" ht="15" customHeight="1">
      <c r="A200" s="26"/>
      <c r="B200" s="26"/>
      <c r="C200" s="26" t="s">
        <v>255</v>
      </c>
      <c r="D200" s="26"/>
      <c r="E200" s="26" t="s">
        <v>118</v>
      </c>
      <c r="F200" s="24">
        <v>123400</v>
      </c>
      <c r="G200" s="24">
        <v>0</v>
      </c>
      <c r="H200" s="24">
        <v>0</v>
      </c>
      <c r="I200" s="24">
        <v>0</v>
      </c>
      <c r="J200" s="24">
        <v>0</v>
      </c>
      <c r="K200" s="24">
        <v>123400</v>
      </c>
      <c r="L200" s="24">
        <v>0</v>
      </c>
      <c r="M200" s="24">
        <v>123400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</row>
    <row r="201" spans="1:20" ht="15" customHeight="1">
      <c r="A201" s="26"/>
      <c r="B201" s="26"/>
      <c r="C201" s="26" t="s">
        <v>369</v>
      </c>
      <c r="D201" s="26"/>
      <c r="E201" s="26" t="s">
        <v>329</v>
      </c>
      <c r="F201" s="24">
        <v>1468000</v>
      </c>
      <c r="G201" s="24">
        <v>0</v>
      </c>
      <c r="H201" s="24">
        <v>0</v>
      </c>
      <c r="I201" s="24">
        <v>0</v>
      </c>
      <c r="J201" s="24">
        <v>0</v>
      </c>
      <c r="K201" s="24">
        <v>1468000</v>
      </c>
      <c r="L201" s="24">
        <v>0</v>
      </c>
      <c r="M201" s="24">
        <v>0</v>
      </c>
      <c r="N201" s="24">
        <v>1468000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</row>
    <row r="202" spans="1:20" ht="15" customHeight="1">
      <c r="A202" s="26"/>
      <c r="B202" s="26"/>
      <c r="C202" s="26" t="s">
        <v>39</v>
      </c>
      <c r="D202" s="26"/>
      <c r="E202" s="26" t="s">
        <v>24</v>
      </c>
      <c r="F202" s="24">
        <v>431840</v>
      </c>
      <c r="G202" s="24">
        <v>319440</v>
      </c>
      <c r="H202" s="24">
        <v>319440</v>
      </c>
      <c r="I202" s="24">
        <v>0</v>
      </c>
      <c r="J202" s="24">
        <v>0</v>
      </c>
      <c r="K202" s="24">
        <v>112400</v>
      </c>
      <c r="L202" s="24">
        <v>0</v>
      </c>
      <c r="M202" s="24">
        <v>0</v>
      </c>
      <c r="N202" s="24">
        <v>112400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</row>
    <row r="203" spans="1:20" ht="15" customHeight="1">
      <c r="A203" s="26"/>
      <c r="B203" s="26" t="s">
        <v>285</v>
      </c>
      <c r="C203" s="26"/>
      <c r="D203" s="26"/>
      <c r="E203" s="26" t="s">
        <v>302</v>
      </c>
      <c r="F203" s="24">
        <v>300000</v>
      </c>
      <c r="G203" s="24">
        <v>0</v>
      </c>
      <c r="H203" s="24">
        <v>0</v>
      </c>
      <c r="I203" s="24">
        <v>0</v>
      </c>
      <c r="J203" s="24">
        <v>0</v>
      </c>
      <c r="K203" s="24">
        <v>300000</v>
      </c>
      <c r="L203" s="24">
        <v>0</v>
      </c>
      <c r="M203" s="24">
        <v>0</v>
      </c>
      <c r="N203" s="24">
        <v>300000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</row>
    <row r="204" spans="1:20" ht="15" customHeight="1">
      <c r="A204" s="26"/>
      <c r="B204" s="26"/>
      <c r="C204" s="26" t="s">
        <v>255</v>
      </c>
      <c r="D204" s="26"/>
      <c r="E204" s="26" t="s">
        <v>32</v>
      </c>
      <c r="F204" s="24">
        <v>100000</v>
      </c>
      <c r="G204" s="24">
        <v>0</v>
      </c>
      <c r="H204" s="24">
        <v>0</v>
      </c>
      <c r="I204" s="24">
        <v>0</v>
      </c>
      <c r="J204" s="24">
        <v>0</v>
      </c>
      <c r="K204" s="24">
        <v>100000</v>
      </c>
      <c r="L204" s="24">
        <v>0</v>
      </c>
      <c r="M204" s="24">
        <v>0</v>
      </c>
      <c r="N204" s="24">
        <v>100000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</row>
    <row r="205" spans="1:20" ht="15" customHeight="1">
      <c r="A205" s="26"/>
      <c r="B205" s="26"/>
      <c r="C205" s="26" t="s">
        <v>139</v>
      </c>
      <c r="D205" s="26"/>
      <c r="E205" s="26" t="s">
        <v>240</v>
      </c>
      <c r="F205" s="24">
        <v>100000</v>
      </c>
      <c r="G205" s="24">
        <v>0</v>
      </c>
      <c r="H205" s="24">
        <v>0</v>
      </c>
      <c r="I205" s="24">
        <v>0</v>
      </c>
      <c r="J205" s="24">
        <v>0</v>
      </c>
      <c r="K205" s="24">
        <v>100000</v>
      </c>
      <c r="L205" s="24">
        <v>0</v>
      </c>
      <c r="M205" s="24">
        <v>0</v>
      </c>
      <c r="N205" s="24">
        <v>100000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</row>
    <row r="206" spans="1:20" ht="15" customHeight="1">
      <c r="A206" s="26"/>
      <c r="B206" s="26"/>
      <c r="C206" s="26" t="s">
        <v>39</v>
      </c>
      <c r="D206" s="26"/>
      <c r="E206" s="26" t="s">
        <v>428</v>
      </c>
      <c r="F206" s="24">
        <v>100000</v>
      </c>
      <c r="G206" s="24">
        <v>0</v>
      </c>
      <c r="H206" s="24">
        <v>0</v>
      </c>
      <c r="I206" s="24">
        <v>0</v>
      </c>
      <c r="J206" s="24">
        <v>0</v>
      </c>
      <c r="K206" s="24">
        <v>100000</v>
      </c>
      <c r="L206" s="24">
        <v>0</v>
      </c>
      <c r="M206" s="24">
        <v>0</v>
      </c>
      <c r="N206" s="24">
        <v>100000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</row>
    <row r="207" spans="1:20" ht="15" customHeight="1">
      <c r="A207" s="26"/>
      <c r="B207" s="26" t="s">
        <v>401</v>
      </c>
      <c r="C207" s="26"/>
      <c r="D207" s="26"/>
      <c r="E207" s="26" t="s">
        <v>447</v>
      </c>
      <c r="F207" s="24">
        <v>110000</v>
      </c>
      <c r="G207" s="24">
        <v>0</v>
      </c>
      <c r="H207" s="24">
        <v>0</v>
      </c>
      <c r="I207" s="24">
        <v>0</v>
      </c>
      <c r="J207" s="24">
        <v>0</v>
      </c>
      <c r="K207" s="24">
        <v>110000</v>
      </c>
      <c r="L207" s="24">
        <v>0</v>
      </c>
      <c r="M207" s="24">
        <v>110000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</row>
    <row r="208" spans="1:20" ht="15" customHeight="1">
      <c r="A208" s="26"/>
      <c r="B208" s="26"/>
      <c r="C208" s="26" t="s">
        <v>255</v>
      </c>
      <c r="D208" s="26"/>
      <c r="E208" s="26" t="s">
        <v>91</v>
      </c>
      <c r="F208" s="24">
        <v>10000</v>
      </c>
      <c r="G208" s="24">
        <v>0</v>
      </c>
      <c r="H208" s="24">
        <v>0</v>
      </c>
      <c r="I208" s="24">
        <v>0</v>
      </c>
      <c r="J208" s="24">
        <v>0</v>
      </c>
      <c r="K208" s="24">
        <v>10000</v>
      </c>
      <c r="L208" s="24">
        <v>0</v>
      </c>
      <c r="M208" s="24">
        <v>10000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</row>
    <row r="209" spans="1:20" ht="15" customHeight="1">
      <c r="A209" s="26"/>
      <c r="B209" s="26"/>
      <c r="C209" s="26" t="s">
        <v>39</v>
      </c>
      <c r="D209" s="26"/>
      <c r="E209" s="26" t="s">
        <v>153</v>
      </c>
      <c r="F209" s="24">
        <v>100000</v>
      </c>
      <c r="G209" s="24">
        <v>0</v>
      </c>
      <c r="H209" s="24">
        <v>0</v>
      </c>
      <c r="I209" s="24">
        <v>0</v>
      </c>
      <c r="J209" s="24">
        <v>0</v>
      </c>
      <c r="K209" s="24">
        <v>100000</v>
      </c>
      <c r="L209" s="24">
        <v>0</v>
      </c>
      <c r="M209" s="24">
        <v>100000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</row>
    <row r="210" spans="1:20" ht="15" customHeight="1">
      <c r="A210" s="26"/>
      <c r="B210" s="26" t="s">
        <v>283</v>
      </c>
      <c r="C210" s="26"/>
      <c r="D210" s="26"/>
      <c r="E210" s="26" t="s">
        <v>159</v>
      </c>
      <c r="F210" s="24">
        <v>3820000</v>
      </c>
      <c r="G210" s="24">
        <v>0</v>
      </c>
      <c r="H210" s="24">
        <v>0</v>
      </c>
      <c r="I210" s="24">
        <v>0</v>
      </c>
      <c r="J210" s="24">
        <v>0</v>
      </c>
      <c r="K210" s="24">
        <v>3820000</v>
      </c>
      <c r="L210" s="24">
        <v>0</v>
      </c>
      <c r="M210" s="24">
        <v>0</v>
      </c>
      <c r="N210" s="24">
        <v>3820000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</row>
    <row r="211" spans="1:20" ht="15" customHeight="1">
      <c r="A211" s="26"/>
      <c r="B211" s="26"/>
      <c r="C211" s="26" t="s">
        <v>372</v>
      </c>
      <c r="D211" s="26"/>
      <c r="E211" s="26" t="s">
        <v>436</v>
      </c>
      <c r="F211" s="24">
        <v>1000000</v>
      </c>
      <c r="G211" s="24">
        <v>0</v>
      </c>
      <c r="H211" s="24">
        <v>0</v>
      </c>
      <c r="I211" s="24">
        <v>0</v>
      </c>
      <c r="J211" s="24">
        <v>0</v>
      </c>
      <c r="K211" s="24">
        <v>1000000</v>
      </c>
      <c r="L211" s="24">
        <v>0</v>
      </c>
      <c r="M211" s="24">
        <v>0</v>
      </c>
      <c r="N211" s="24">
        <v>1000000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</row>
    <row r="212" spans="1:20" ht="15" customHeight="1">
      <c r="A212" s="26"/>
      <c r="B212" s="26"/>
      <c r="C212" s="26" t="s">
        <v>255</v>
      </c>
      <c r="D212" s="26"/>
      <c r="E212" s="26" t="s">
        <v>237</v>
      </c>
      <c r="F212" s="24">
        <v>2820000</v>
      </c>
      <c r="G212" s="24">
        <v>0</v>
      </c>
      <c r="H212" s="24">
        <v>0</v>
      </c>
      <c r="I212" s="24">
        <v>0</v>
      </c>
      <c r="J212" s="24">
        <v>0</v>
      </c>
      <c r="K212" s="24">
        <v>2820000</v>
      </c>
      <c r="L212" s="24">
        <v>0</v>
      </c>
      <c r="M212" s="24">
        <v>0</v>
      </c>
      <c r="N212" s="24">
        <v>2820000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</row>
    <row r="213" spans="1:20" ht="15" customHeight="1">
      <c r="A213" s="26"/>
      <c r="B213" s="26" t="s">
        <v>310</v>
      </c>
      <c r="C213" s="26"/>
      <c r="D213" s="26"/>
      <c r="E213" s="26" t="s">
        <v>343</v>
      </c>
      <c r="F213" s="24">
        <v>310000</v>
      </c>
      <c r="G213" s="24">
        <v>0</v>
      </c>
      <c r="H213" s="24">
        <v>0</v>
      </c>
      <c r="I213" s="24">
        <v>0</v>
      </c>
      <c r="J213" s="24">
        <v>0</v>
      </c>
      <c r="K213" s="24">
        <v>310000</v>
      </c>
      <c r="L213" s="24">
        <v>0</v>
      </c>
      <c r="M213" s="24">
        <v>0</v>
      </c>
      <c r="N213" s="24">
        <v>310000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</row>
    <row r="214" spans="1:20" ht="15" customHeight="1">
      <c r="A214" s="26"/>
      <c r="B214" s="26"/>
      <c r="C214" s="26" t="s">
        <v>372</v>
      </c>
      <c r="D214" s="26"/>
      <c r="E214" s="26" t="s">
        <v>354</v>
      </c>
      <c r="F214" s="24">
        <v>120000</v>
      </c>
      <c r="G214" s="24">
        <v>0</v>
      </c>
      <c r="H214" s="24">
        <v>0</v>
      </c>
      <c r="I214" s="24">
        <v>0</v>
      </c>
      <c r="J214" s="24">
        <v>0</v>
      </c>
      <c r="K214" s="24">
        <v>120000</v>
      </c>
      <c r="L214" s="24">
        <v>0</v>
      </c>
      <c r="M214" s="24">
        <v>0</v>
      </c>
      <c r="N214" s="24">
        <v>120000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</row>
    <row r="215" spans="1:20" ht="15" customHeight="1">
      <c r="A215" s="26"/>
      <c r="B215" s="26"/>
      <c r="C215" s="26" t="s">
        <v>255</v>
      </c>
      <c r="D215" s="26"/>
      <c r="E215" s="26" t="s">
        <v>301</v>
      </c>
      <c r="F215" s="24">
        <v>190000</v>
      </c>
      <c r="G215" s="24">
        <v>0</v>
      </c>
      <c r="H215" s="24">
        <v>0</v>
      </c>
      <c r="I215" s="24">
        <v>0</v>
      </c>
      <c r="J215" s="24">
        <v>0</v>
      </c>
      <c r="K215" s="24">
        <v>190000</v>
      </c>
      <c r="L215" s="24">
        <v>0</v>
      </c>
      <c r="M215" s="24">
        <v>0</v>
      </c>
      <c r="N215" s="24">
        <v>190000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</row>
    <row r="216" spans="1:20" ht="15" customHeight="1">
      <c r="A216" s="26"/>
      <c r="B216" s="26" t="s">
        <v>194</v>
      </c>
      <c r="C216" s="26"/>
      <c r="D216" s="26"/>
      <c r="E216" s="26" t="s">
        <v>106</v>
      </c>
      <c r="F216" s="24">
        <v>12246705</v>
      </c>
      <c r="G216" s="24">
        <v>0</v>
      </c>
      <c r="H216" s="24">
        <v>0</v>
      </c>
      <c r="I216" s="24">
        <v>0</v>
      </c>
      <c r="J216" s="24">
        <v>0</v>
      </c>
      <c r="K216" s="24">
        <v>12246705</v>
      </c>
      <c r="L216" s="24">
        <v>0</v>
      </c>
      <c r="M216" s="24">
        <v>0</v>
      </c>
      <c r="N216" s="24">
        <v>12246705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</row>
    <row r="217" spans="1:20" ht="15" customHeight="1">
      <c r="A217" s="26"/>
      <c r="B217" s="26"/>
      <c r="C217" s="26" t="s">
        <v>255</v>
      </c>
      <c r="D217" s="26"/>
      <c r="E217" s="26" t="s">
        <v>18</v>
      </c>
      <c r="F217" s="24">
        <v>12246705</v>
      </c>
      <c r="G217" s="24">
        <v>0</v>
      </c>
      <c r="H217" s="24">
        <v>0</v>
      </c>
      <c r="I217" s="24">
        <v>0</v>
      </c>
      <c r="J217" s="24">
        <v>0</v>
      </c>
      <c r="K217" s="24">
        <v>12246705</v>
      </c>
      <c r="L217" s="24">
        <v>0</v>
      </c>
      <c r="M217" s="24">
        <v>0</v>
      </c>
      <c r="N217" s="24">
        <v>12246705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</row>
    <row r="218" spans="1:20" ht="15" customHeight="1">
      <c r="A218" s="26"/>
      <c r="B218" s="26" t="s">
        <v>202</v>
      </c>
      <c r="C218" s="26"/>
      <c r="D218" s="26"/>
      <c r="E218" s="26" t="s">
        <v>236</v>
      </c>
      <c r="F218" s="24">
        <v>1780000</v>
      </c>
      <c r="G218" s="24">
        <v>0</v>
      </c>
      <c r="H218" s="24">
        <v>0</v>
      </c>
      <c r="I218" s="24">
        <v>0</v>
      </c>
      <c r="J218" s="24">
        <v>0</v>
      </c>
      <c r="K218" s="24">
        <v>1780000</v>
      </c>
      <c r="L218" s="24">
        <v>0</v>
      </c>
      <c r="M218" s="24">
        <v>200000</v>
      </c>
      <c r="N218" s="24">
        <v>1580000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</row>
    <row r="219" spans="1:20" ht="15" customHeight="1">
      <c r="A219" s="26"/>
      <c r="B219" s="26"/>
      <c r="C219" s="26" t="s">
        <v>372</v>
      </c>
      <c r="D219" s="26"/>
      <c r="E219" s="26" t="s">
        <v>331</v>
      </c>
      <c r="F219" s="24">
        <v>120000</v>
      </c>
      <c r="G219" s="24">
        <v>0</v>
      </c>
      <c r="H219" s="24">
        <v>0</v>
      </c>
      <c r="I219" s="24">
        <v>0</v>
      </c>
      <c r="J219" s="24">
        <v>0</v>
      </c>
      <c r="K219" s="24">
        <v>120000</v>
      </c>
      <c r="L219" s="24">
        <v>0</v>
      </c>
      <c r="M219" s="24">
        <v>0</v>
      </c>
      <c r="N219" s="24">
        <v>120000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</row>
    <row r="220" spans="1:20" ht="15" customHeight="1">
      <c r="A220" s="26"/>
      <c r="B220" s="26"/>
      <c r="C220" s="26" t="s">
        <v>255</v>
      </c>
      <c r="D220" s="26"/>
      <c r="E220" s="26" t="s">
        <v>292</v>
      </c>
      <c r="F220" s="24">
        <v>1660000</v>
      </c>
      <c r="G220" s="24">
        <v>0</v>
      </c>
      <c r="H220" s="24">
        <v>0</v>
      </c>
      <c r="I220" s="24">
        <v>0</v>
      </c>
      <c r="J220" s="24">
        <v>0</v>
      </c>
      <c r="K220" s="24">
        <v>1660000</v>
      </c>
      <c r="L220" s="24">
        <v>0</v>
      </c>
      <c r="M220" s="24">
        <v>200000</v>
      </c>
      <c r="N220" s="24">
        <v>1460000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</row>
    <row r="221" spans="1:20" ht="15" customHeight="1">
      <c r="A221" s="26" t="s">
        <v>212</v>
      </c>
      <c r="B221" s="26"/>
      <c r="C221" s="26"/>
      <c r="D221" s="26"/>
      <c r="E221" s="26" t="s">
        <v>85</v>
      </c>
      <c r="F221" s="24">
        <v>187144372.6</v>
      </c>
      <c r="G221" s="24">
        <v>115826928.96</v>
      </c>
      <c r="H221" s="24">
        <v>110802627.02</v>
      </c>
      <c r="I221" s="24">
        <v>4797381.94</v>
      </c>
      <c r="J221" s="24">
        <v>226920</v>
      </c>
      <c r="K221" s="24">
        <v>71317443.64</v>
      </c>
      <c r="L221" s="24">
        <v>7712589.84</v>
      </c>
      <c r="M221" s="24">
        <v>16923845.6</v>
      </c>
      <c r="N221" s="24">
        <v>32228908.2</v>
      </c>
      <c r="O221" s="24">
        <v>0</v>
      </c>
      <c r="P221" s="24">
        <v>0</v>
      </c>
      <c r="Q221" s="24">
        <v>0</v>
      </c>
      <c r="R221" s="24">
        <v>390000</v>
      </c>
      <c r="S221" s="24">
        <v>12968100</v>
      </c>
      <c r="T221" s="24">
        <v>1094000</v>
      </c>
    </row>
    <row r="222" spans="1:20" ht="15" customHeight="1">
      <c r="A222" s="26"/>
      <c r="B222" s="26" t="s">
        <v>372</v>
      </c>
      <c r="C222" s="26"/>
      <c r="D222" s="26"/>
      <c r="E222" s="26" t="s">
        <v>95</v>
      </c>
      <c r="F222" s="24">
        <v>11945942.66</v>
      </c>
      <c r="G222" s="24">
        <v>10640582.66</v>
      </c>
      <c r="H222" s="24">
        <v>9271203.56</v>
      </c>
      <c r="I222" s="24">
        <v>1349099.1</v>
      </c>
      <c r="J222" s="24">
        <v>20280</v>
      </c>
      <c r="K222" s="24">
        <v>1305360</v>
      </c>
      <c r="L222" s="24">
        <v>0</v>
      </c>
      <c r="M222" s="24">
        <v>1241360</v>
      </c>
      <c r="N222" s="24">
        <v>29000</v>
      </c>
      <c r="O222" s="24">
        <v>0</v>
      </c>
      <c r="P222" s="24">
        <v>0</v>
      </c>
      <c r="Q222" s="24">
        <v>0</v>
      </c>
      <c r="R222" s="24">
        <v>0</v>
      </c>
      <c r="S222" s="24">
        <v>35000</v>
      </c>
      <c r="T222" s="24">
        <v>0</v>
      </c>
    </row>
    <row r="223" spans="1:20" ht="15" customHeight="1">
      <c r="A223" s="26"/>
      <c r="B223" s="26"/>
      <c r="C223" s="26" t="s">
        <v>372</v>
      </c>
      <c r="D223" s="26"/>
      <c r="E223" s="26" t="s">
        <v>333</v>
      </c>
      <c r="F223" s="24">
        <v>8634956.66</v>
      </c>
      <c r="G223" s="24">
        <v>8502716.66</v>
      </c>
      <c r="H223" s="24">
        <v>7494727.08</v>
      </c>
      <c r="I223" s="24">
        <v>1000429.58</v>
      </c>
      <c r="J223" s="24">
        <v>7560</v>
      </c>
      <c r="K223" s="24">
        <v>132240</v>
      </c>
      <c r="L223" s="24">
        <v>0</v>
      </c>
      <c r="M223" s="24">
        <v>132240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</row>
    <row r="224" spans="1:20" ht="15" customHeight="1">
      <c r="A224" s="26"/>
      <c r="B224" s="26"/>
      <c r="C224" s="26" t="s">
        <v>255</v>
      </c>
      <c r="D224" s="26"/>
      <c r="E224" s="26" t="s">
        <v>131</v>
      </c>
      <c r="F224" s="24">
        <v>819640</v>
      </c>
      <c r="G224" s="24">
        <v>0</v>
      </c>
      <c r="H224" s="24">
        <v>0</v>
      </c>
      <c r="I224" s="24">
        <v>0</v>
      </c>
      <c r="J224" s="24">
        <v>0</v>
      </c>
      <c r="K224" s="24">
        <v>819640</v>
      </c>
      <c r="L224" s="24">
        <v>0</v>
      </c>
      <c r="M224" s="24">
        <v>817640</v>
      </c>
      <c r="N224" s="24">
        <v>2000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</row>
    <row r="225" spans="1:20" ht="15" customHeight="1">
      <c r="A225" s="26"/>
      <c r="B225" s="26"/>
      <c r="C225" s="26" t="s">
        <v>39</v>
      </c>
      <c r="D225" s="26"/>
      <c r="E225" s="26" t="s">
        <v>174</v>
      </c>
      <c r="F225" s="24">
        <v>2491346</v>
      </c>
      <c r="G225" s="24">
        <v>2137866</v>
      </c>
      <c r="H225" s="24">
        <v>1776476.48</v>
      </c>
      <c r="I225" s="24">
        <v>348669.52</v>
      </c>
      <c r="J225" s="24">
        <v>12720</v>
      </c>
      <c r="K225" s="24">
        <v>353480</v>
      </c>
      <c r="L225" s="24">
        <v>0</v>
      </c>
      <c r="M225" s="24">
        <v>291480</v>
      </c>
      <c r="N225" s="24">
        <v>27000</v>
      </c>
      <c r="O225" s="24">
        <v>0</v>
      </c>
      <c r="P225" s="24">
        <v>0</v>
      </c>
      <c r="Q225" s="24">
        <v>0</v>
      </c>
      <c r="R225" s="24">
        <v>0</v>
      </c>
      <c r="S225" s="24">
        <v>35000</v>
      </c>
      <c r="T225" s="24">
        <v>0</v>
      </c>
    </row>
    <row r="226" spans="1:20" ht="15" customHeight="1">
      <c r="A226" s="26"/>
      <c r="B226" s="26" t="s">
        <v>255</v>
      </c>
      <c r="C226" s="26"/>
      <c r="D226" s="26"/>
      <c r="E226" s="26" t="s">
        <v>244</v>
      </c>
      <c r="F226" s="24">
        <v>27778692.34</v>
      </c>
      <c r="G226" s="24">
        <v>24339854.74</v>
      </c>
      <c r="H226" s="24">
        <v>24286934.74</v>
      </c>
      <c r="I226" s="24">
        <v>0</v>
      </c>
      <c r="J226" s="24">
        <v>52920</v>
      </c>
      <c r="K226" s="24">
        <v>3438837.6</v>
      </c>
      <c r="L226" s="24">
        <v>0</v>
      </c>
      <c r="M226" s="24">
        <v>3338837.6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100000</v>
      </c>
    </row>
    <row r="227" spans="1:20" ht="15" customHeight="1">
      <c r="A227" s="26"/>
      <c r="B227" s="26"/>
      <c r="C227" s="26" t="s">
        <v>372</v>
      </c>
      <c r="D227" s="26"/>
      <c r="E227" s="26" t="s">
        <v>353</v>
      </c>
      <c r="F227" s="24">
        <v>12950543.44</v>
      </c>
      <c r="G227" s="24">
        <v>12950543.44</v>
      </c>
      <c r="H227" s="24">
        <v>12950543.44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</row>
    <row r="228" spans="1:20" ht="15" customHeight="1">
      <c r="A228" s="26"/>
      <c r="B228" s="26"/>
      <c r="C228" s="26" t="s">
        <v>255</v>
      </c>
      <c r="D228" s="26"/>
      <c r="E228" s="26" t="s">
        <v>365</v>
      </c>
      <c r="F228" s="24">
        <v>13598148.9</v>
      </c>
      <c r="G228" s="24">
        <v>11389311.3</v>
      </c>
      <c r="H228" s="24">
        <v>11336391.3</v>
      </c>
      <c r="I228" s="24">
        <v>0</v>
      </c>
      <c r="J228" s="24">
        <v>52920</v>
      </c>
      <c r="K228" s="24">
        <v>2208837.6</v>
      </c>
      <c r="L228" s="24">
        <v>0</v>
      </c>
      <c r="M228" s="24">
        <v>2208837.6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</row>
    <row r="229" spans="1:20" ht="15" customHeight="1">
      <c r="A229" s="26"/>
      <c r="B229" s="26"/>
      <c r="C229" s="26" t="s">
        <v>39</v>
      </c>
      <c r="D229" s="26"/>
      <c r="E229" s="26" t="s">
        <v>57</v>
      </c>
      <c r="F229" s="24">
        <v>1230000</v>
      </c>
      <c r="G229" s="24">
        <v>0</v>
      </c>
      <c r="H229" s="24">
        <v>0</v>
      </c>
      <c r="I229" s="24">
        <v>0</v>
      </c>
      <c r="J229" s="24">
        <v>0</v>
      </c>
      <c r="K229" s="24">
        <v>1230000</v>
      </c>
      <c r="L229" s="24">
        <v>0</v>
      </c>
      <c r="M229" s="24">
        <v>1130000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100000</v>
      </c>
    </row>
    <row r="230" spans="1:20" ht="15" customHeight="1">
      <c r="A230" s="26"/>
      <c r="B230" s="26" t="s">
        <v>139</v>
      </c>
      <c r="C230" s="26"/>
      <c r="D230" s="26"/>
      <c r="E230" s="26" t="s">
        <v>309</v>
      </c>
      <c r="F230" s="24">
        <v>40448427.22</v>
      </c>
      <c r="G230" s="24">
        <v>19684972.38</v>
      </c>
      <c r="H230" s="24">
        <v>19576732.38</v>
      </c>
      <c r="I230" s="24">
        <v>0</v>
      </c>
      <c r="J230" s="24">
        <v>108240</v>
      </c>
      <c r="K230" s="24">
        <v>20763454.84</v>
      </c>
      <c r="L230" s="24">
        <v>3294792.84</v>
      </c>
      <c r="M230" s="24">
        <v>4436148</v>
      </c>
      <c r="N230" s="24">
        <v>475514</v>
      </c>
      <c r="O230" s="24">
        <v>0</v>
      </c>
      <c r="P230" s="24">
        <v>0</v>
      </c>
      <c r="Q230" s="24">
        <v>0</v>
      </c>
      <c r="R230" s="24">
        <v>390000</v>
      </c>
      <c r="S230" s="24">
        <v>12167000</v>
      </c>
      <c r="T230" s="24">
        <v>0</v>
      </c>
    </row>
    <row r="231" spans="1:20" ht="15" customHeight="1">
      <c r="A231" s="26"/>
      <c r="B231" s="26"/>
      <c r="C231" s="26" t="s">
        <v>255</v>
      </c>
      <c r="D231" s="26"/>
      <c r="E231" s="26" t="s">
        <v>125</v>
      </c>
      <c r="F231" s="24">
        <v>39778323.22</v>
      </c>
      <c r="G231" s="24">
        <v>19684972.38</v>
      </c>
      <c r="H231" s="24">
        <v>19576732.38</v>
      </c>
      <c r="I231" s="24">
        <v>0</v>
      </c>
      <c r="J231" s="24">
        <v>108240</v>
      </c>
      <c r="K231" s="24">
        <v>20093350.84</v>
      </c>
      <c r="L231" s="24">
        <v>3294792.84</v>
      </c>
      <c r="M231" s="24">
        <v>4086948</v>
      </c>
      <c r="N231" s="24">
        <v>154610</v>
      </c>
      <c r="O231" s="24">
        <v>0</v>
      </c>
      <c r="P231" s="24">
        <v>0</v>
      </c>
      <c r="Q231" s="24">
        <v>0</v>
      </c>
      <c r="R231" s="24">
        <v>390000</v>
      </c>
      <c r="S231" s="24">
        <v>12167000</v>
      </c>
      <c r="T231" s="24">
        <v>0</v>
      </c>
    </row>
    <row r="232" spans="1:20" ht="15" customHeight="1">
      <c r="A232" s="26"/>
      <c r="B232" s="26"/>
      <c r="C232" s="26" t="s">
        <v>39</v>
      </c>
      <c r="D232" s="26"/>
      <c r="E232" s="26" t="s">
        <v>458</v>
      </c>
      <c r="F232" s="24">
        <v>670104</v>
      </c>
      <c r="G232" s="24">
        <v>0</v>
      </c>
      <c r="H232" s="24">
        <v>0</v>
      </c>
      <c r="I232" s="24">
        <v>0</v>
      </c>
      <c r="J232" s="24">
        <v>0</v>
      </c>
      <c r="K232" s="24">
        <v>670104</v>
      </c>
      <c r="L232" s="24">
        <v>0</v>
      </c>
      <c r="M232" s="24">
        <v>349200</v>
      </c>
      <c r="N232" s="24">
        <v>320904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</row>
    <row r="233" spans="1:20" ht="15" customHeight="1">
      <c r="A233" s="26"/>
      <c r="B233" s="26" t="s">
        <v>4</v>
      </c>
      <c r="C233" s="26"/>
      <c r="D233" s="26"/>
      <c r="E233" s="26" t="s">
        <v>105</v>
      </c>
      <c r="F233" s="24">
        <v>19851781.6</v>
      </c>
      <c r="G233" s="24">
        <v>15247301.6</v>
      </c>
      <c r="H233" s="24">
        <v>14207063.42</v>
      </c>
      <c r="I233" s="24">
        <v>998118.18</v>
      </c>
      <c r="J233" s="24">
        <v>42120</v>
      </c>
      <c r="K233" s="24">
        <v>4604480</v>
      </c>
      <c r="L233" s="24">
        <v>106080</v>
      </c>
      <c r="M233" s="24">
        <v>3504400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994000</v>
      </c>
    </row>
    <row r="234" spans="1:20" ht="15" customHeight="1">
      <c r="A234" s="26"/>
      <c r="B234" s="26"/>
      <c r="C234" s="26" t="s">
        <v>372</v>
      </c>
      <c r="D234" s="26"/>
      <c r="E234" s="26" t="s">
        <v>484</v>
      </c>
      <c r="F234" s="24">
        <v>8108787.56</v>
      </c>
      <c r="G234" s="24">
        <v>8108787.56</v>
      </c>
      <c r="H234" s="24">
        <v>7490756.22</v>
      </c>
      <c r="I234" s="24">
        <v>576871.34</v>
      </c>
      <c r="J234" s="24">
        <v>41160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</row>
    <row r="235" spans="1:20" ht="15" customHeight="1">
      <c r="A235" s="26"/>
      <c r="B235" s="26"/>
      <c r="C235" s="26" t="s">
        <v>255</v>
      </c>
      <c r="D235" s="26"/>
      <c r="E235" s="26" t="s">
        <v>400</v>
      </c>
      <c r="F235" s="24">
        <v>2159128.84</v>
      </c>
      <c r="G235" s="24">
        <v>1772548.84</v>
      </c>
      <c r="H235" s="24">
        <v>1350342</v>
      </c>
      <c r="I235" s="24">
        <v>421246.84</v>
      </c>
      <c r="J235" s="24">
        <v>960</v>
      </c>
      <c r="K235" s="24">
        <v>386580</v>
      </c>
      <c r="L235" s="24">
        <v>106080</v>
      </c>
      <c r="M235" s="24">
        <v>280500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</row>
    <row r="236" spans="1:20" ht="15" customHeight="1">
      <c r="A236" s="26"/>
      <c r="B236" s="26"/>
      <c r="C236" s="26" t="s">
        <v>139</v>
      </c>
      <c r="D236" s="26"/>
      <c r="E236" s="26" t="s">
        <v>454</v>
      </c>
      <c r="F236" s="24">
        <v>5759965.2</v>
      </c>
      <c r="G236" s="24">
        <v>5365965.2</v>
      </c>
      <c r="H236" s="24">
        <v>5365965.2</v>
      </c>
      <c r="I236" s="24">
        <v>0</v>
      </c>
      <c r="J236" s="24">
        <v>0</v>
      </c>
      <c r="K236" s="24">
        <v>394000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394000</v>
      </c>
    </row>
    <row r="237" spans="1:20" ht="15" customHeight="1">
      <c r="A237" s="26"/>
      <c r="B237" s="26"/>
      <c r="C237" s="26" t="s">
        <v>3</v>
      </c>
      <c r="D237" s="26"/>
      <c r="E237" s="26" t="s">
        <v>291</v>
      </c>
      <c r="F237" s="24">
        <v>1858400</v>
      </c>
      <c r="G237" s="24">
        <v>0</v>
      </c>
      <c r="H237" s="24">
        <v>0</v>
      </c>
      <c r="I237" s="24">
        <v>0</v>
      </c>
      <c r="J237" s="24">
        <v>0</v>
      </c>
      <c r="K237" s="24">
        <v>1858400</v>
      </c>
      <c r="L237" s="24">
        <v>0</v>
      </c>
      <c r="M237" s="24">
        <v>1858400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</row>
    <row r="238" spans="1:20" ht="15" customHeight="1">
      <c r="A238" s="26"/>
      <c r="B238" s="26"/>
      <c r="C238" s="26" t="s">
        <v>368</v>
      </c>
      <c r="D238" s="26"/>
      <c r="E238" s="26" t="s">
        <v>102</v>
      </c>
      <c r="F238" s="24">
        <v>1615500</v>
      </c>
      <c r="G238" s="24">
        <v>0</v>
      </c>
      <c r="H238" s="24">
        <v>0</v>
      </c>
      <c r="I238" s="24">
        <v>0</v>
      </c>
      <c r="J238" s="24">
        <v>0</v>
      </c>
      <c r="K238" s="24">
        <v>1615500</v>
      </c>
      <c r="L238" s="24">
        <v>0</v>
      </c>
      <c r="M238" s="24">
        <v>1015500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600000</v>
      </c>
    </row>
    <row r="239" spans="1:20" ht="15" customHeight="1">
      <c r="A239" s="26"/>
      <c r="B239" s="26"/>
      <c r="C239" s="26" t="s">
        <v>175</v>
      </c>
      <c r="D239" s="26"/>
      <c r="E239" s="26" t="s">
        <v>352</v>
      </c>
      <c r="F239" s="24">
        <v>250000</v>
      </c>
      <c r="G239" s="24">
        <v>0</v>
      </c>
      <c r="H239" s="24">
        <v>0</v>
      </c>
      <c r="I239" s="24">
        <v>0</v>
      </c>
      <c r="J239" s="24">
        <v>0</v>
      </c>
      <c r="K239" s="24">
        <v>250000</v>
      </c>
      <c r="L239" s="24">
        <v>0</v>
      </c>
      <c r="M239" s="24">
        <v>250000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</row>
    <row r="240" spans="1:20" ht="15" customHeight="1">
      <c r="A240" s="26"/>
      <c r="B240" s="26"/>
      <c r="C240" s="26" t="s">
        <v>39</v>
      </c>
      <c r="D240" s="26"/>
      <c r="E240" s="26" t="s">
        <v>21</v>
      </c>
      <c r="F240" s="24">
        <v>100000</v>
      </c>
      <c r="G240" s="24">
        <v>0</v>
      </c>
      <c r="H240" s="24">
        <v>0</v>
      </c>
      <c r="I240" s="24">
        <v>0</v>
      </c>
      <c r="J240" s="24">
        <v>0</v>
      </c>
      <c r="K240" s="24">
        <v>100000</v>
      </c>
      <c r="L240" s="24">
        <v>0</v>
      </c>
      <c r="M240" s="24">
        <v>100000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</row>
    <row r="241" spans="1:20" ht="15" customHeight="1">
      <c r="A241" s="26"/>
      <c r="B241" s="26" t="s">
        <v>369</v>
      </c>
      <c r="C241" s="26"/>
      <c r="D241" s="26"/>
      <c r="E241" s="26" t="s">
        <v>218</v>
      </c>
      <c r="F241" s="24">
        <v>58245528.04000002</v>
      </c>
      <c r="G241" s="24">
        <v>35523461.04000002</v>
      </c>
      <c r="H241" s="24">
        <v>35523461.04000002</v>
      </c>
      <c r="I241" s="24">
        <v>0</v>
      </c>
      <c r="J241" s="24">
        <v>0</v>
      </c>
      <c r="K241" s="24">
        <v>22722067</v>
      </c>
      <c r="L241" s="24">
        <v>3855317</v>
      </c>
      <c r="M241" s="24">
        <v>0</v>
      </c>
      <c r="N241" s="24">
        <v>18866750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</row>
    <row r="242" spans="1:20" ht="15" customHeight="1">
      <c r="A242" s="26"/>
      <c r="B242" s="26"/>
      <c r="C242" s="26" t="s">
        <v>372</v>
      </c>
      <c r="D242" s="26"/>
      <c r="E242" s="26" t="s">
        <v>94</v>
      </c>
      <c r="F242" s="24">
        <v>13424060.76</v>
      </c>
      <c r="G242" s="24">
        <v>13348743.76</v>
      </c>
      <c r="H242" s="24">
        <v>13348743.76</v>
      </c>
      <c r="I242" s="24">
        <v>0</v>
      </c>
      <c r="J242" s="24">
        <v>0</v>
      </c>
      <c r="K242" s="24">
        <v>75317</v>
      </c>
      <c r="L242" s="24">
        <v>75317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</row>
    <row r="243" spans="1:20" ht="15" customHeight="1">
      <c r="A243" s="26"/>
      <c r="B243" s="26"/>
      <c r="C243" s="26" t="s">
        <v>255</v>
      </c>
      <c r="D243" s="26"/>
      <c r="E243" s="26" t="s">
        <v>68</v>
      </c>
      <c r="F243" s="24">
        <v>6088119.819999998</v>
      </c>
      <c r="G243" s="24">
        <v>6088119.819999998</v>
      </c>
      <c r="H243" s="24">
        <v>6088119.819999998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</row>
    <row r="244" spans="1:20" ht="15" customHeight="1">
      <c r="A244" s="26"/>
      <c r="B244" s="26"/>
      <c r="C244" s="26" t="s">
        <v>139</v>
      </c>
      <c r="D244" s="26"/>
      <c r="E244" s="26" t="s">
        <v>380</v>
      </c>
      <c r="F244" s="24">
        <v>16086597.46</v>
      </c>
      <c r="G244" s="24">
        <v>16086597.46</v>
      </c>
      <c r="H244" s="24">
        <v>16086597.46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</row>
    <row r="245" spans="1:20" ht="15" customHeight="1">
      <c r="A245" s="26"/>
      <c r="B245" s="26"/>
      <c r="C245" s="26" t="s">
        <v>253</v>
      </c>
      <c r="D245" s="26"/>
      <c r="E245" s="26" t="s">
        <v>110</v>
      </c>
      <c r="F245" s="24">
        <v>18516750</v>
      </c>
      <c r="G245" s="24">
        <v>0</v>
      </c>
      <c r="H245" s="24">
        <v>0</v>
      </c>
      <c r="I245" s="24">
        <v>0</v>
      </c>
      <c r="J245" s="24">
        <v>0</v>
      </c>
      <c r="K245" s="24">
        <v>18516750</v>
      </c>
      <c r="L245" s="24">
        <v>0</v>
      </c>
      <c r="M245" s="24">
        <v>0</v>
      </c>
      <c r="N245" s="24">
        <v>18516750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</row>
    <row r="246" spans="1:20" ht="15" customHeight="1">
      <c r="A246" s="26"/>
      <c r="B246" s="26"/>
      <c r="C246" s="26" t="s">
        <v>368</v>
      </c>
      <c r="D246" s="26"/>
      <c r="E246" s="26" t="s">
        <v>472</v>
      </c>
      <c r="F246" s="24">
        <v>350000</v>
      </c>
      <c r="G246" s="24">
        <v>0</v>
      </c>
      <c r="H246" s="24">
        <v>0</v>
      </c>
      <c r="I246" s="24">
        <v>0</v>
      </c>
      <c r="J246" s="24">
        <v>0</v>
      </c>
      <c r="K246" s="24">
        <v>350000</v>
      </c>
      <c r="L246" s="24">
        <v>0</v>
      </c>
      <c r="M246" s="24">
        <v>0</v>
      </c>
      <c r="N246" s="24">
        <v>350000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</row>
    <row r="247" spans="1:20" ht="15" customHeight="1">
      <c r="A247" s="26"/>
      <c r="B247" s="26"/>
      <c r="C247" s="26" t="s">
        <v>39</v>
      </c>
      <c r="D247" s="26"/>
      <c r="E247" s="26" t="s">
        <v>393</v>
      </c>
      <c r="F247" s="24">
        <v>3780000</v>
      </c>
      <c r="G247" s="24">
        <v>0</v>
      </c>
      <c r="H247" s="24">
        <v>0</v>
      </c>
      <c r="I247" s="24">
        <v>0</v>
      </c>
      <c r="J247" s="24">
        <v>0</v>
      </c>
      <c r="K247" s="24">
        <v>3780000</v>
      </c>
      <c r="L247" s="24">
        <v>3780000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</row>
    <row r="248" spans="1:20" ht="15" customHeight="1">
      <c r="A248" s="26"/>
      <c r="B248" s="26" t="s">
        <v>146</v>
      </c>
      <c r="C248" s="26"/>
      <c r="D248" s="26"/>
      <c r="E248" s="26" t="s">
        <v>192</v>
      </c>
      <c r="F248" s="24">
        <v>16507033.5</v>
      </c>
      <c r="G248" s="24">
        <v>2133389.3</v>
      </c>
      <c r="H248" s="24">
        <v>1881126.76</v>
      </c>
      <c r="I248" s="24">
        <v>250822.54</v>
      </c>
      <c r="J248" s="24">
        <v>1440</v>
      </c>
      <c r="K248" s="24">
        <v>14373644.2</v>
      </c>
      <c r="L248" s="24">
        <v>0</v>
      </c>
      <c r="M248" s="24">
        <v>2246000</v>
      </c>
      <c r="N248" s="24">
        <v>12027644.2</v>
      </c>
      <c r="O248" s="24">
        <v>0</v>
      </c>
      <c r="P248" s="24">
        <v>0</v>
      </c>
      <c r="Q248" s="24">
        <v>0</v>
      </c>
      <c r="R248" s="24">
        <v>0</v>
      </c>
      <c r="S248" s="24">
        <v>100000</v>
      </c>
      <c r="T248" s="24">
        <v>0</v>
      </c>
    </row>
    <row r="249" spans="1:20" ht="15" customHeight="1">
      <c r="A249" s="26"/>
      <c r="B249" s="26"/>
      <c r="C249" s="26" t="s">
        <v>401</v>
      </c>
      <c r="D249" s="26"/>
      <c r="E249" s="26" t="s">
        <v>143</v>
      </c>
      <c r="F249" s="24">
        <v>1854000</v>
      </c>
      <c r="G249" s="24">
        <v>0</v>
      </c>
      <c r="H249" s="24">
        <v>0</v>
      </c>
      <c r="I249" s="24">
        <v>0</v>
      </c>
      <c r="J249" s="24">
        <v>0</v>
      </c>
      <c r="K249" s="24">
        <v>1854000</v>
      </c>
      <c r="L249" s="24">
        <v>0</v>
      </c>
      <c r="M249" s="24">
        <v>1854000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</row>
    <row r="250" spans="1:20" ht="15" customHeight="1">
      <c r="A250" s="26"/>
      <c r="B250" s="26"/>
      <c r="C250" s="26" t="s">
        <v>37</v>
      </c>
      <c r="D250" s="26"/>
      <c r="E250" s="26" t="s">
        <v>90</v>
      </c>
      <c r="F250" s="24">
        <v>2575389.3</v>
      </c>
      <c r="G250" s="24">
        <v>2133389.3</v>
      </c>
      <c r="H250" s="24">
        <v>1881126.76</v>
      </c>
      <c r="I250" s="24">
        <v>250822.54</v>
      </c>
      <c r="J250" s="24">
        <v>1440</v>
      </c>
      <c r="K250" s="24">
        <v>442000</v>
      </c>
      <c r="L250" s="24">
        <v>0</v>
      </c>
      <c r="M250" s="24">
        <v>342000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100000</v>
      </c>
      <c r="T250" s="24">
        <v>0</v>
      </c>
    </row>
    <row r="251" spans="1:20" ht="15" customHeight="1">
      <c r="A251" s="26"/>
      <c r="B251" s="26"/>
      <c r="C251" s="26" t="s">
        <v>39</v>
      </c>
      <c r="D251" s="26"/>
      <c r="E251" s="26" t="s">
        <v>340</v>
      </c>
      <c r="F251" s="24">
        <v>12077644.2</v>
      </c>
      <c r="G251" s="24">
        <v>0</v>
      </c>
      <c r="H251" s="24">
        <v>0</v>
      </c>
      <c r="I251" s="24">
        <v>0</v>
      </c>
      <c r="J251" s="24">
        <v>0</v>
      </c>
      <c r="K251" s="24">
        <v>12077644.2</v>
      </c>
      <c r="L251" s="24">
        <v>0</v>
      </c>
      <c r="M251" s="24">
        <v>50000</v>
      </c>
      <c r="N251" s="24">
        <v>12027644.2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</row>
    <row r="252" spans="1:20" ht="15" customHeight="1">
      <c r="A252" s="26"/>
      <c r="B252" s="26" t="s">
        <v>175</v>
      </c>
      <c r="C252" s="26"/>
      <c r="D252" s="26"/>
      <c r="E252" s="26" t="s">
        <v>264</v>
      </c>
      <c r="F252" s="24">
        <v>11536967.24</v>
      </c>
      <c r="G252" s="24">
        <v>8257367.24</v>
      </c>
      <c r="H252" s="24">
        <v>6056105.12</v>
      </c>
      <c r="I252" s="24">
        <v>2199342.12</v>
      </c>
      <c r="J252" s="24">
        <v>1920</v>
      </c>
      <c r="K252" s="24">
        <v>3279600</v>
      </c>
      <c r="L252" s="24">
        <v>456400</v>
      </c>
      <c r="M252" s="24">
        <v>2157100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666100</v>
      </c>
      <c r="T252" s="24">
        <v>0</v>
      </c>
    </row>
    <row r="253" spans="1:20" ht="15" customHeight="1">
      <c r="A253" s="26"/>
      <c r="B253" s="26"/>
      <c r="C253" s="26" t="s">
        <v>372</v>
      </c>
      <c r="D253" s="26"/>
      <c r="E253" s="26" t="s">
        <v>304</v>
      </c>
      <c r="F253" s="24">
        <v>9139467.239999998</v>
      </c>
      <c r="G253" s="24">
        <v>8257367.24</v>
      </c>
      <c r="H253" s="24">
        <v>6056105.12</v>
      </c>
      <c r="I253" s="24">
        <v>2199342.12</v>
      </c>
      <c r="J253" s="24">
        <v>1920</v>
      </c>
      <c r="K253" s="24">
        <v>882100</v>
      </c>
      <c r="L253" s="24">
        <v>0</v>
      </c>
      <c r="M253" s="24">
        <v>580000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302100</v>
      </c>
      <c r="T253" s="24">
        <v>0</v>
      </c>
    </row>
    <row r="254" spans="1:20" ht="15" customHeight="1">
      <c r="A254" s="26"/>
      <c r="B254" s="26"/>
      <c r="C254" s="26" t="s">
        <v>398</v>
      </c>
      <c r="D254" s="26"/>
      <c r="E254" s="26" t="s">
        <v>41</v>
      </c>
      <c r="F254" s="24">
        <v>65000</v>
      </c>
      <c r="G254" s="24">
        <v>0</v>
      </c>
      <c r="H254" s="24">
        <v>0</v>
      </c>
      <c r="I254" s="24">
        <v>0</v>
      </c>
      <c r="J254" s="24">
        <v>0</v>
      </c>
      <c r="K254" s="24">
        <v>65000</v>
      </c>
      <c r="L254" s="24">
        <v>0</v>
      </c>
      <c r="M254" s="24">
        <v>37000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28000</v>
      </c>
      <c r="T254" s="24">
        <v>0</v>
      </c>
    </row>
    <row r="255" spans="1:20" ht="15" customHeight="1">
      <c r="A255" s="26"/>
      <c r="B255" s="26"/>
      <c r="C255" s="26" t="s">
        <v>172</v>
      </c>
      <c r="D255" s="26"/>
      <c r="E255" s="26" t="s">
        <v>225</v>
      </c>
      <c r="F255" s="24">
        <v>10000</v>
      </c>
      <c r="G255" s="24">
        <v>0</v>
      </c>
      <c r="H255" s="24">
        <v>0</v>
      </c>
      <c r="I255" s="24">
        <v>0</v>
      </c>
      <c r="J255" s="24">
        <v>0</v>
      </c>
      <c r="K255" s="24">
        <v>10000</v>
      </c>
      <c r="L255" s="24">
        <v>0</v>
      </c>
      <c r="M255" s="24">
        <v>10000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</row>
    <row r="256" spans="1:20" ht="15" customHeight="1">
      <c r="A256" s="26"/>
      <c r="B256" s="26"/>
      <c r="C256" s="26" t="s">
        <v>285</v>
      </c>
      <c r="D256" s="26"/>
      <c r="E256" s="26" t="s">
        <v>471</v>
      </c>
      <c r="F256" s="24">
        <v>10000</v>
      </c>
      <c r="G256" s="24">
        <v>0</v>
      </c>
      <c r="H256" s="24">
        <v>0</v>
      </c>
      <c r="I256" s="24">
        <v>0</v>
      </c>
      <c r="J256" s="24">
        <v>0</v>
      </c>
      <c r="K256" s="24">
        <v>10000</v>
      </c>
      <c r="L256" s="24">
        <v>0</v>
      </c>
      <c r="M256" s="24">
        <v>10000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</row>
    <row r="257" spans="1:20" ht="15" customHeight="1">
      <c r="A257" s="26"/>
      <c r="B257" s="26"/>
      <c r="C257" s="26" t="s">
        <v>401</v>
      </c>
      <c r="D257" s="26"/>
      <c r="E257" s="26" t="s">
        <v>377</v>
      </c>
      <c r="F257" s="24">
        <v>920100</v>
      </c>
      <c r="G257" s="24">
        <v>0</v>
      </c>
      <c r="H257" s="24">
        <v>0</v>
      </c>
      <c r="I257" s="24">
        <v>0</v>
      </c>
      <c r="J257" s="24">
        <v>0</v>
      </c>
      <c r="K257" s="24">
        <v>920100</v>
      </c>
      <c r="L257" s="24">
        <v>0</v>
      </c>
      <c r="M257" s="24">
        <v>920100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</row>
    <row r="258" spans="1:20" ht="15" customHeight="1">
      <c r="A258" s="26"/>
      <c r="B258" s="26"/>
      <c r="C258" s="26" t="s">
        <v>39</v>
      </c>
      <c r="D258" s="26"/>
      <c r="E258" s="26" t="s">
        <v>479</v>
      </c>
      <c r="F258" s="24">
        <v>1392400</v>
      </c>
      <c r="G258" s="24">
        <v>0</v>
      </c>
      <c r="H258" s="24">
        <v>0</v>
      </c>
      <c r="I258" s="24">
        <v>0</v>
      </c>
      <c r="J258" s="24">
        <v>0</v>
      </c>
      <c r="K258" s="24">
        <v>1392400</v>
      </c>
      <c r="L258" s="24">
        <v>456400</v>
      </c>
      <c r="M258" s="24">
        <v>600000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336000</v>
      </c>
      <c r="T258" s="24">
        <v>0</v>
      </c>
    </row>
    <row r="259" spans="1:20" ht="15" customHeight="1">
      <c r="A259" s="26"/>
      <c r="B259" s="26" t="s">
        <v>39</v>
      </c>
      <c r="C259" s="26"/>
      <c r="D259" s="26"/>
      <c r="E259" s="26" t="s">
        <v>293</v>
      </c>
      <c r="F259" s="24">
        <v>830000</v>
      </c>
      <c r="G259" s="24">
        <v>0</v>
      </c>
      <c r="H259" s="24">
        <v>0</v>
      </c>
      <c r="I259" s="24">
        <v>0</v>
      </c>
      <c r="J259" s="24">
        <v>0</v>
      </c>
      <c r="K259" s="24">
        <v>830000</v>
      </c>
      <c r="L259" s="24">
        <v>0</v>
      </c>
      <c r="M259" s="24">
        <v>0</v>
      </c>
      <c r="N259" s="24">
        <v>830000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</row>
    <row r="260" spans="1:20" ht="15" customHeight="1">
      <c r="A260" s="26"/>
      <c r="B260" s="26"/>
      <c r="C260" s="26" t="s">
        <v>372</v>
      </c>
      <c r="D260" s="26"/>
      <c r="E260" s="26" t="s">
        <v>56</v>
      </c>
      <c r="F260" s="24">
        <v>830000</v>
      </c>
      <c r="G260" s="24">
        <v>0</v>
      </c>
      <c r="H260" s="24">
        <v>0</v>
      </c>
      <c r="I260" s="24">
        <v>0</v>
      </c>
      <c r="J260" s="24">
        <v>0</v>
      </c>
      <c r="K260" s="24">
        <v>830000</v>
      </c>
      <c r="L260" s="24">
        <v>0</v>
      </c>
      <c r="M260" s="24">
        <v>0</v>
      </c>
      <c r="N260" s="24">
        <v>830000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</row>
    <row r="261" spans="1:20" ht="15" customHeight="1">
      <c r="A261" s="26" t="s">
        <v>324</v>
      </c>
      <c r="B261" s="26"/>
      <c r="C261" s="26"/>
      <c r="D261" s="26"/>
      <c r="E261" s="26" t="s">
        <v>217</v>
      </c>
      <c r="F261" s="24">
        <v>32773176.68</v>
      </c>
      <c r="G261" s="24">
        <v>3277276.68</v>
      </c>
      <c r="H261" s="24">
        <v>2496738</v>
      </c>
      <c r="I261" s="24">
        <v>779698.68</v>
      </c>
      <c r="J261" s="24">
        <v>840</v>
      </c>
      <c r="K261" s="24">
        <v>29495900</v>
      </c>
      <c r="L261" s="24">
        <v>0</v>
      </c>
      <c r="M261" s="24">
        <v>6145900</v>
      </c>
      <c r="N261" s="24">
        <v>0</v>
      </c>
      <c r="O261" s="24">
        <v>0</v>
      </c>
      <c r="P261" s="24">
        <v>0</v>
      </c>
      <c r="Q261" s="24">
        <v>0</v>
      </c>
      <c r="R261" s="24">
        <v>17500000</v>
      </c>
      <c r="S261" s="24">
        <v>5350000</v>
      </c>
      <c r="T261" s="24">
        <v>500000</v>
      </c>
    </row>
    <row r="262" spans="1:20" ht="15" customHeight="1">
      <c r="A262" s="26"/>
      <c r="B262" s="26" t="s">
        <v>372</v>
      </c>
      <c r="C262" s="26"/>
      <c r="D262" s="26"/>
      <c r="E262" s="26" t="s">
        <v>359</v>
      </c>
      <c r="F262" s="24">
        <v>3568176.68</v>
      </c>
      <c r="G262" s="24">
        <v>3277276.68</v>
      </c>
      <c r="H262" s="24">
        <v>2496738</v>
      </c>
      <c r="I262" s="24">
        <v>779698.68</v>
      </c>
      <c r="J262" s="24">
        <v>840</v>
      </c>
      <c r="K262" s="24">
        <v>290900</v>
      </c>
      <c r="L262" s="24">
        <v>0</v>
      </c>
      <c r="M262" s="24">
        <v>290900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</row>
    <row r="263" spans="1:20" ht="15" customHeight="1">
      <c r="A263" s="26"/>
      <c r="B263" s="26"/>
      <c r="C263" s="26" t="s">
        <v>372</v>
      </c>
      <c r="D263" s="26"/>
      <c r="E263" s="26" t="s">
        <v>46</v>
      </c>
      <c r="F263" s="24">
        <v>3277276.68</v>
      </c>
      <c r="G263" s="24">
        <v>3277276.68</v>
      </c>
      <c r="H263" s="24">
        <v>2496738</v>
      </c>
      <c r="I263" s="24">
        <v>779698.68</v>
      </c>
      <c r="J263" s="24">
        <v>840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</row>
    <row r="264" spans="1:20" ht="15" customHeight="1">
      <c r="A264" s="26"/>
      <c r="B264" s="26"/>
      <c r="C264" s="26" t="s">
        <v>39</v>
      </c>
      <c r="D264" s="26"/>
      <c r="E264" s="26" t="s">
        <v>300</v>
      </c>
      <c r="F264" s="24">
        <v>290900</v>
      </c>
      <c r="G264" s="24">
        <v>0</v>
      </c>
      <c r="H264" s="24">
        <v>0</v>
      </c>
      <c r="I264" s="24">
        <v>0</v>
      </c>
      <c r="J264" s="24">
        <v>0</v>
      </c>
      <c r="K264" s="24">
        <v>290900</v>
      </c>
      <c r="L264" s="24">
        <v>0</v>
      </c>
      <c r="M264" s="24">
        <v>290900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</row>
    <row r="265" spans="1:20" ht="15" customHeight="1">
      <c r="A265" s="26"/>
      <c r="B265" s="26" t="s">
        <v>255</v>
      </c>
      <c r="C265" s="26"/>
      <c r="D265" s="26"/>
      <c r="E265" s="26" t="s">
        <v>137</v>
      </c>
      <c r="F265" s="24">
        <v>750000</v>
      </c>
      <c r="G265" s="24">
        <v>0</v>
      </c>
      <c r="H265" s="24">
        <v>0</v>
      </c>
      <c r="I265" s="24">
        <v>0</v>
      </c>
      <c r="J265" s="24">
        <v>0</v>
      </c>
      <c r="K265" s="24">
        <v>750000</v>
      </c>
      <c r="L265" s="24">
        <v>0</v>
      </c>
      <c r="M265" s="24">
        <v>750000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</row>
    <row r="266" spans="1:20" ht="15" customHeight="1">
      <c r="A266" s="26"/>
      <c r="B266" s="26"/>
      <c r="C266" s="26" t="s">
        <v>39</v>
      </c>
      <c r="D266" s="26"/>
      <c r="E266" s="26" t="s">
        <v>104</v>
      </c>
      <c r="F266" s="24">
        <v>750000</v>
      </c>
      <c r="G266" s="24">
        <v>0</v>
      </c>
      <c r="H266" s="24">
        <v>0</v>
      </c>
      <c r="I266" s="24">
        <v>0</v>
      </c>
      <c r="J266" s="24">
        <v>0</v>
      </c>
      <c r="K266" s="24">
        <v>750000</v>
      </c>
      <c r="L266" s="24">
        <v>0</v>
      </c>
      <c r="M266" s="24">
        <v>750000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</row>
    <row r="267" spans="1:20" ht="15" customHeight="1">
      <c r="A267" s="26"/>
      <c r="B267" s="26" t="s">
        <v>139</v>
      </c>
      <c r="C267" s="26"/>
      <c r="D267" s="26"/>
      <c r="E267" s="26" t="s">
        <v>98</v>
      </c>
      <c r="F267" s="24">
        <v>26160000</v>
      </c>
      <c r="G267" s="24">
        <v>0</v>
      </c>
      <c r="H267" s="24">
        <v>0</v>
      </c>
      <c r="I267" s="24">
        <v>0</v>
      </c>
      <c r="J267" s="24">
        <v>0</v>
      </c>
      <c r="K267" s="24">
        <v>26160000</v>
      </c>
      <c r="L267" s="24">
        <v>0</v>
      </c>
      <c r="M267" s="24">
        <v>2810000</v>
      </c>
      <c r="N267" s="24">
        <v>0</v>
      </c>
      <c r="O267" s="24">
        <v>0</v>
      </c>
      <c r="P267" s="24">
        <v>0</v>
      </c>
      <c r="Q267" s="24">
        <v>0</v>
      </c>
      <c r="R267" s="24">
        <v>17500000</v>
      </c>
      <c r="S267" s="24">
        <v>5350000</v>
      </c>
      <c r="T267" s="24">
        <v>500000</v>
      </c>
    </row>
    <row r="268" spans="1:20" ht="15" customHeight="1">
      <c r="A268" s="26"/>
      <c r="B268" s="26"/>
      <c r="C268" s="26" t="s">
        <v>372</v>
      </c>
      <c r="D268" s="26"/>
      <c r="E268" s="26" t="s">
        <v>69</v>
      </c>
      <c r="F268" s="24">
        <v>1960000</v>
      </c>
      <c r="G268" s="24">
        <v>0</v>
      </c>
      <c r="H268" s="24">
        <v>0</v>
      </c>
      <c r="I268" s="24">
        <v>0</v>
      </c>
      <c r="J268" s="24">
        <v>0</v>
      </c>
      <c r="K268" s="24">
        <v>1960000</v>
      </c>
      <c r="L268" s="24">
        <v>0</v>
      </c>
      <c r="M268" s="24">
        <v>1960000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</row>
    <row r="269" spans="1:20" ht="15" customHeight="1">
      <c r="A269" s="26"/>
      <c r="B269" s="26"/>
      <c r="C269" s="26" t="s">
        <v>255</v>
      </c>
      <c r="D269" s="26"/>
      <c r="E269" s="26" t="s">
        <v>358</v>
      </c>
      <c r="F269" s="24">
        <v>18000000</v>
      </c>
      <c r="G269" s="24">
        <v>0</v>
      </c>
      <c r="H269" s="24">
        <v>0</v>
      </c>
      <c r="I269" s="24">
        <v>0</v>
      </c>
      <c r="J269" s="24">
        <v>0</v>
      </c>
      <c r="K269" s="24">
        <v>18000000</v>
      </c>
      <c r="L269" s="24">
        <v>0</v>
      </c>
      <c r="M269" s="24">
        <v>500000</v>
      </c>
      <c r="N269" s="24">
        <v>0</v>
      </c>
      <c r="O269" s="24">
        <v>0</v>
      </c>
      <c r="P269" s="24">
        <v>0</v>
      </c>
      <c r="Q269" s="24">
        <v>0</v>
      </c>
      <c r="R269" s="24">
        <v>17500000</v>
      </c>
      <c r="S269" s="24">
        <v>0</v>
      </c>
      <c r="T269" s="24">
        <v>0</v>
      </c>
    </row>
    <row r="270" spans="1:20" ht="15" customHeight="1">
      <c r="A270" s="26"/>
      <c r="B270" s="26"/>
      <c r="C270" s="26" t="s">
        <v>4</v>
      </c>
      <c r="D270" s="26"/>
      <c r="E270" s="26" t="s">
        <v>243</v>
      </c>
      <c r="F270" s="24">
        <v>5350000</v>
      </c>
      <c r="G270" s="24">
        <v>0</v>
      </c>
      <c r="H270" s="24">
        <v>0</v>
      </c>
      <c r="I270" s="24">
        <v>0</v>
      </c>
      <c r="J270" s="24">
        <v>0</v>
      </c>
      <c r="K270" s="24">
        <v>5350000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5350000</v>
      </c>
      <c r="T270" s="24">
        <v>0</v>
      </c>
    </row>
    <row r="271" spans="1:20" ht="15" customHeight="1">
      <c r="A271" s="26"/>
      <c r="B271" s="26"/>
      <c r="C271" s="26" t="s">
        <v>146</v>
      </c>
      <c r="D271" s="26"/>
      <c r="E271" s="26" t="s">
        <v>200</v>
      </c>
      <c r="F271" s="24">
        <v>650000</v>
      </c>
      <c r="G271" s="24">
        <v>0</v>
      </c>
      <c r="H271" s="24">
        <v>0</v>
      </c>
      <c r="I271" s="24">
        <v>0</v>
      </c>
      <c r="J271" s="24">
        <v>0</v>
      </c>
      <c r="K271" s="24">
        <v>650000</v>
      </c>
      <c r="L271" s="24">
        <v>0</v>
      </c>
      <c r="M271" s="24">
        <v>150000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500000</v>
      </c>
    </row>
    <row r="272" spans="1:20" ht="15" customHeight="1">
      <c r="A272" s="26"/>
      <c r="B272" s="26"/>
      <c r="C272" s="26" t="s">
        <v>39</v>
      </c>
      <c r="D272" s="26"/>
      <c r="E272" s="26" t="s">
        <v>444</v>
      </c>
      <c r="F272" s="24">
        <v>200000</v>
      </c>
      <c r="G272" s="24">
        <v>0</v>
      </c>
      <c r="H272" s="24">
        <v>0</v>
      </c>
      <c r="I272" s="24">
        <v>0</v>
      </c>
      <c r="J272" s="24">
        <v>0</v>
      </c>
      <c r="K272" s="24">
        <v>200000</v>
      </c>
      <c r="L272" s="24">
        <v>0</v>
      </c>
      <c r="M272" s="24">
        <v>200000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</row>
    <row r="273" spans="1:20" ht="15" customHeight="1">
      <c r="A273" s="26"/>
      <c r="B273" s="26" t="s">
        <v>4</v>
      </c>
      <c r="C273" s="26"/>
      <c r="D273" s="26"/>
      <c r="E273" s="26" t="s">
        <v>163</v>
      </c>
      <c r="F273" s="24">
        <v>2055000</v>
      </c>
      <c r="G273" s="24">
        <v>0</v>
      </c>
      <c r="H273" s="24">
        <v>0</v>
      </c>
      <c r="I273" s="24">
        <v>0</v>
      </c>
      <c r="J273" s="24">
        <v>0</v>
      </c>
      <c r="K273" s="24">
        <v>2055000</v>
      </c>
      <c r="L273" s="24">
        <v>0</v>
      </c>
      <c r="M273" s="24">
        <v>2055000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</row>
    <row r="274" spans="1:20" ht="15" customHeight="1">
      <c r="A274" s="26"/>
      <c r="B274" s="26"/>
      <c r="C274" s="26" t="s">
        <v>372</v>
      </c>
      <c r="D274" s="26"/>
      <c r="E274" s="26" t="s">
        <v>425</v>
      </c>
      <c r="F274" s="24">
        <v>300000</v>
      </c>
      <c r="G274" s="24">
        <v>0</v>
      </c>
      <c r="H274" s="24">
        <v>0</v>
      </c>
      <c r="I274" s="24">
        <v>0</v>
      </c>
      <c r="J274" s="24">
        <v>0</v>
      </c>
      <c r="K274" s="24">
        <v>300000</v>
      </c>
      <c r="L274" s="24">
        <v>0</v>
      </c>
      <c r="M274" s="24">
        <v>300000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</row>
    <row r="275" spans="1:20" ht="15" customHeight="1">
      <c r="A275" s="26"/>
      <c r="B275" s="26"/>
      <c r="C275" s="26" t="s">
        <v>255</v>
      </c>
      <c r="D275" s="26"/>
      <c r="E275" s="26" t="s">
        <v>275</v>
      </c>
      <c r="F275" s="24">
        <v>1755000</v>
      </c>
      <c r="G275" s="24">
        <v>0</v>
      </c>
      <c r="H275" s="24">
        <v>0</v>
      </c>
      <c r="I275" s="24">
        <v>0</v>
      </c>
      <c r="J275" s="24">
        <v>0</v>
      </c>
      <c r="K275" s="24">
        <v>1755000</v>
      </c>
      <c r="L275" s="24">
        <v>0</v>
      </c>
      <c r="M275" s="24">
        <v>1755000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</row>
    <row r="276" spans="1:20" ht="15" customHeight="1">
      <c r="A276" s="26"/>
      <c r="B276" s="26" t="s">
        <v>278</v>
      </c>
      <c r="C276" s="26"/>
      <c r="D276" s="26"/>
      <c r="E276" s="26" t="s">
        <v>136</v>
      </c>
      <c r="F276" s="24">
        <v>240000</v>
      </c>
      <c r="G276" s="24">
        <v>0</v>
      </c>
      <c r="H276" s="24">
        <v>0</v>
      </c>
      <c r="I276" s="24">
        <v>0</v>
      </c>
      <c r="J276" s="24">
        <v>0</v>
      </c>
      <c r="K276" s="24">
        <v>240000</v>
      </c>
      <c r="L276" s="24">
        <v>0</v>
      </c>
      <c r="M276" s="24">
        <v>240000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</row>
    <row r="277" spans="1:20" ht="15" customHeight="1">
      <c r="A277" s="26"/>
      <c r="B277" s="26"/>
      <c r="C277" s="26" t="s">
        <v>372</v>
      </c>
      <c r="D277" s="26"/>
      <c r="E277" s="26" t="s">
        <v>464</v>
      </c>
      <c r="F277" s="24">
        <v>40000</v>
      </c>
      <c r="G277" s="24">
        <v>0</v>
      </c>
      <c r="H277" s="24">
        <v>0</v>
      </c>
      <c r="I277" s="24">
        <v>0</v>
      </c>
      <c r="J277" s="24">
        <v>0</v>
      </c>
      <c r="K277" s="24">
        <v>40000</v>
      </c>
      <c r="L277" s="24">
        <v>0</v>
      </c>
      <c r="M277" s="24">
        <v>40000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</row>
    <row r="278" spans="1:20" ht="15" customHeight="1">
      <c r="A278" s="26"/>
      <c r="B278" s="26"/>
      <c r="C278" s="26" t="s">
        <v>255</v>
      </c>
      <c r="D278" s="26"/>
      <c r="E278" s="26" t="s">
        <v>443</v>
      </c>
      <c r="F278" s="24">
        <v>200000</v>
      </c>
      <c r="G278" s="24">
        <v>0</v>
      </c>
      <c r="H278" s="24">
        <v>0</v>
      </c>
      <c r="I278" s="24">
        <v>0</v>
      </c>
      <c r="J278" s="24">
        <v>0</v>
      </c>
      <c r="K278" s="24">
        <v>200000</v>
      </c>
      <c r="L278" s="24">
        <v>0</v>
      </c>
      <c r="M278" s="24">
        <v>200000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</row>
    <row r="279" spans="1:20" ht="15" customHeight="1">
      <c r="A279" s="26" t="s">
        <v>446</v>
      </c>
      <c r="B279" s="26"/>
      <c r="C279" s="26"/>
      <c r="D279" s="26"/>
      <c r="E279" s="26" t="s">
        <v>208</v>
      </c>
      <c r="F279" s="24">
        <v>375123500.41</v>
      </c>
      <c r="G279" s="24">
        <v>20024743.12</v>
      </c>
      <c r="H279" s="24">
        <v>17805133.94</v>
      </c>
      <c r="I279" s="24">
        <v>2205089.18</v>
      </c>
      <c r="J279" s="24">
        <v>14520</v>
      </c>
      <c r="K279" s="24">
        <v>355098757.29</v>
      </c>
      <c r="L279" s="24">
        <v>9249500</v>
      </c>
      <c r="M279" s="24">
        <v>47494539.93</v>
      </c>
      <c r="N279" s="24">
        <v>5010080</v>
      </c>
      <c r="O279" s="24">
        <v>0</v>
      </c>
      <c r="P279" s="24">
        <v>0</v>
      </c>
      <c r="Q279" s="24">
        <v>0</v>
      </c>
      <c r="R279" s="24">
        <v>177325035</v>
      </c>
      <c r="S279" s="24">
        <v>116019602.36</v>
      </c>
      <c r="T279" s="24">
        <v>0</v>
      </c>
    </row>
    <row r="280" spans="1:20" ht="15" customHeight="1">
      <c r="A280" s="26"/>
      <c r="B280" s="26" t="s">
        <v>372</v>
      </c>
      <c r="C280" s="26"/>
      <c r="D280" s="26"/>
      <c r="E280" s="26" t="s">
        <v>397</v>
      </c>
      <c r="F280" s="24">
        <v>16711816.7</v>
      </c>
      <c r="G280" s="24">
        <v>10202216.7</v>
      </c>
      <c r="H280" s="24">
        <v>8780586.74</v>
      </c>
      <c r="I280" s="24">
        <v>1408549.96</v>
      </c>
      <c r="J280" s="24">
        <v>13080</v>
      </c>
      <c r="K280" s="24">
        <v>6509600</v>
      </c>
      <c r="L280" s="24">
        <v>283600</v>
      </c>
      <c r="M280" s="24">
        <v>5961000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265000</v>
      </c>
      <c r="T280" s="24">
        <v>0</v>
      </c>
    </row>
    <row r="281" spans="1:20" ht="15" customHeight="1">
      <c r="A281" s="26"/>
      <c r="B281" s="26"/>
      <c r="C281" s="26" t="s">
        <v>372</v>
      </c>
      <c r="D281" s="26"/>
      <c r="E281" s="26" t="s">
        <v>468</v>
      </c>
      <c r="F281" s="24">
        <v>3654257.02</v>
      </c>
      <c r="G281" s="24">
        <v>3654257.02</v>
      </c>
      <c r="H281" s="24">
        <v>2954003.98</v>
      </c>
      <c r="I281" s="24">
        <v>688733.04</v>
      </c>
      <c r="J281" s="24">
        <v>11520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</row>
    <row r="282" spans="1:20" ht="15" customHeight="1">
      <c r="A282" s="26"/>
      <c r="B282" s="26"/>
      <c r="C282" s="26" t="s">
        <v>255</v>
      </c>
      <c r="D282" s="26"/>
      <c r="E282" s="26" t="s">
        <v>249</v>
      </c>
      <c r="F282" s="24">
        <v>5949703.2</v>
      </c>
      <c r="G282" s="24">
        <v>5127903.2</v>
      </c>
      <c r="H282" s="24">
        <v>4796982.76</v>
      </c>
      <c r="I282" s="24">
        <v>330200.44</v>
      </c>
      <c r="J282" s="24">
        <v>720</v>
      </c>
      <c r="K282" s="24">
        <v>821800</v>
      </c>
      <c r="L282" s="24">
        <v>0</v>
      </c>
      <c r="M282" s="24">
        <v>656800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165000</v>
      </c>
      <c r="T282" s="24">
        <v>0</v>
      </c>
    </row>
    <row r="283" spans="1:20" ht="15" customHeight="1">
      <c r="A283" s="26"/>
      <c r="B283" s="26"/>
      <c r="C283" s="26" t="s">
        <v>4</v>
      </c>
      <c r="D283" s="26"/>
      <c r="E283" s="26" t="s">
        <v>465</v>
      </c>
      <c r="F283" s="24">
        <v>3453856.48</v>
      </c>
      <c r="G283" s="24">
        <v>1420056.48</v>
      </c>
      <c r="H283" s="24">
        <v>1029600</v>
      </c>
      <c r="I283" s="24">
        <v>389616.48</v>
      </c>
      <c r="J283" s="24">
        <v>840</v>
      </c>
      <c r="K283" s="24">
        <v>2033800</v>
      </c>
      <c r="L283" s="24">
        <v>283600</v>
      </c>
      <c r="M283" s="24">
        <v>1750200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</row>
    <row r="284" spans="1:20" ht="15" customHeight="1">
      <c r="A284" s="26"/>
      <c r="B284" s="26"/>
      <c r="C284" s="26" t="s">
        <v>39</v>
      </c>
      <c r="D284" s="26"/>
      <c r="E284" s="26" t="s">
        <v>282</v>
      </c>
      <c r="F284" s="24">
        <v>3654000</v>
      </c>
      <c r="G284" s="24">
        <v>0</v>
      </c>
      <c r="H284" s="24">
        <v>0</v>
      </c>
      <c r="I284" s="24">
        <v>0</v>
      </c>
      <c r="J284" s="24">
        <v>0</v>
      </c>
      <c r="K284" s="24">
        <v>3654000</v>
      </c>
      <c r="L284" s="24">
        <v>0</v>
      </c>
      <c r="M284" s="24">
        <v>3554000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100000</v>
      </c>
      <c r="T284" s="24">
        <v>0</v>
      </c>
    </row>
    <row r="285" spans="1:20" ht="15" customHeight="1">
      <c r="A285" s="26"/>
      <c r="B285" s="26" t="s">
        <v>255</v>
      </c>
      <c r="C285" s="26"/>
      <c r="D285" s="26"/>
      <c r="E285" s="26" t="s">
        <v>286</v>
      </c>
      <c r="F285" s="24">
        <v>354435</v>
      </c>
      <c r="G285" s="24">
        <v>0</v>
      </c>
      <c r="H285" s="24">
        <v>0</v>
      </c>
      <c r="I285" s="24">
        <v>0</v>
      </c>
      <c r="J285" s="24">
        <v>0</v>
      </c>
      <c r="K285" s="24">
        <v>354435</v>
      </c>
      <c r="L285" s="24">
        <v>0</v>
      </c>
      <c r="M285" s="24">
        <v>354435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</row>
    <row r="286" spans="1:20" ht="15" customHeight="1">
      <c r="A286" s="26"/>
      <c r="B286" s="26"/>
      <c r="C286" s="26" t="s">
        <v>372</v>
      </c>
      <c r="D286" s="26"/>
      <c r="E286" s="26" t="s">
        <v>312</v>
      </c>
      <c r="F286" s="24">
        <v>354435</v>
      </c>
      <c r="G286" s="24">
        <v>0</v>
      </c>
      <c r="H286" s="24">
        <v>0</v>
      </c>
      <c r="I286" s="24">
        <v>0</v>
      </c>
      <c r="J286" s="24">
        <v>0</v>
      </c>
      <c r="K286" s="24">
        <v>354435</v>
      </c>
      <c r="L286" s="24">
        <v>0</v>
      </c>
      <c r="M286" s="24">
        <v>354435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</row>
    <row r="287" spans="1:20" ht="15" customHeight="1">
      <c r="A287" s="26"/>
      <c r="B287" s="26" t="s">
        <v>139</v>
      </c>
      <c r="C287" s="26"/>
      <c r="D287" s="26"/>
      <c r="E287" s="26" t="s">
        <v>298</v>
      </c>
      <c r="F287" s="24">
        <v>81748778.27</v>
      </c>
      <c r="G287" s="24">
        <v>501702.58</v>
      </c>
      <c r="H287" s="24">
        <v>326884.8</v>
      </c>
      <c r="I287" s="24">
        <v>174457.78</v>
      </c>
      <c r="J287" s="24">
        <v>360</v>
      </c>
      <c r="K287" s="24">
        <v>81247075.69</v>
      </c>
      <c r="L287" s="24">
        <v>70800</v>
      </c>
      <c r="M287" s="24">
        <v>7001240.69</v>
      </c>
      <c r="N287" s="24">
        <v>0</v>
      </c>
      <c r="O287" s="24">
        <v>0</v>
      </c>
      <c r="P287" s="24">
        <v>0</v>
      </c>
      <c r="Q287" s="24">
        <v>0</v>
      </c>
      <c r="R287" s="24">
        <v>74175035</v>
      </c>
      <c r="S287" s="24">
        <v>0</v>
      </c>
      <c r="T287" s="24">
        <v>0</v>
      </c>
    </row>
    <row r="288" spans="1:20" ht="15" customHeight="1">
      <c r="A288" s="26"/>
      <c r="B288" s="26"/>
      <c r="C288" s="26" t="s">
        <v>139</v>
      </c>
      <c r="D288" s="26"/>
      <c r="E288" s="26" t="s">
        <v>97</v>
      </c>
      <c r="F288" s="24">
        <v>5720435</v>
      </c>
      <c r="G288" s="24">
        <v>0</v>
      </c>
      <c r="H288" s="24">
        <v>0</v>
      </c>
      <c r="I288" s="24">
        <v>0</v>
      </c>
      <c r="J288" s="24">
        <v>0</v>
      </c>
      <c r="K288" s="24">
        <v>5720435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5720435</v>
      </c>
      <c r="S288" s="24">
        <v>0</v>
      </c>
      <c r="T288" s="24">
        <v>0</v>
      </c>
    </row>
    <row r="289" spans="1:20" ht="15" customHeight="1">
      <c r="A289" s="26"/>
      <c r="B289" s="26"/>
      <c r="C289" s="26" t="s">
        <v>39</v>
      </c>
      <c r="D289" s="26"/>
      <c r="E289" s="26" t="s">
        <v>431</v>
      </c>
      <c r="F289" s="24">
        <v>76028343.27</v>
      </c>
      <c r="G289" s="24">
        <v>501702.58</v>
      </c>
      <c r="H289" s="24">
        <v>326884.8</v>
      </c>
      <c r="I289" s="24">
        <v>174457.78</v>
      </c>
      <c r="J289" s="24">
        <v>360</v>
      </c>
      <c r="K289" s="24">
        <v>75526640.69</v>
      </c>
      <c r="L289" s="24">
        <v>70800</v>
      </c>
      <c r="M289" s="24">
        <v>7001240.69</v>
      </c>
      <c r="N289" s="24">
        <v>0</v>
      </c>
      <c r="O289" s="24">
        <v>0</v>
      </c>
      <c r="P289" s="24">
        <v>0</v>
      </c>
      <c r="Q289" s="24">
        <v>0</v>
      </c>
      <c r="R289" s="24">
        <v>68454600</v>
      </c>
      <c r="S289" s="24">
        <v>0</v>
      </c>
      <c r="T289" s="24">
        <v>0</v>
      </c>
    </row>
    <row r="290" spans="1:20" ht="15" customHeight="1">
      <c r="A290" s="26"/>
      <c r="B290" s="26" t="s">
        <v>369</v>
      </c>
      <c r="C290" s="26"/>
      <c r="D290" s="26"/>
      <c r="E290" s="26" t="s">
        <v>239</v>
      </c>
      <c r="F290" s="24">
        <v>25849149.2</v>
      </c>
      <c r="G290" s="24">
        <v>8449824.96</v>
      </c>
      <c r="H290" s="24">
        <v>8015040</v>
      </c>
      <c r="I290" s="24">
        <v>434184.96</v>
      </c>
      <c r="J290" s="24">
        <v>600</v>
      </c>
      <c r="K290" s="24">
        <v>17399324.24</v>
      </c>
      <c r="L290" s="24">
        <v>8895100</v>
      </c>
      <c r="M290" s="24">
        <v>8494144.24</v>
      </c>
      <c r="N290" s="24">
        <v>10080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</row>
    <row r="291" spans="1:20" ht="15" customHeight="1">
      <c r="A291" s="26"/>
      <c r="B291" s="26"/>
      <c r="C291" s="26" t="s">
        <v>372</v>
      </c>
      <c r="D291" s="26"/>
      <c r="E291" s="26" t="s">
        <v>390</v>
      </c>
      <c r="F291" s="24">
        <v>25849149.2</v>
      </c>
      <c r="G291" s="24">
        <v>8449824.96</v>
      </c>
      <c r="H291" s="24">
        <v>8015040</v>
      </c>
      <c r="I291" s="24">
        <v>434184.96</v>
      </c>
      <c r="J291" s="24">
        <v>600</v>
      </c>
      <c r="K291" s="24">
        <v>17399324.24</v>
      </c>
      <c r="L291" s="24">
        <v>8895100</v>
      </c>
      <c r="M291" s="24">
        <v>8494144.24</v>
      </c>
      <c r="N291" s="24">
        <v>10080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</row>
    <row r="292" spans="1:20" ht="15" customHeight="1">
      <c r="A292" s="26"/>
      <c r="B292" s="26" t="s">
        <v>253</v>
      </c>
      <c r="C292" s="26"/>
      <c r="D292" s="26"/>
      <c r="E292" s="26" t="s">
        <v>361</v>
      </c>
      <c r="F292" s="24">
        <v>1068898.88</v>
      </c>
      <c r="G292" s="24">
        <v>870998.88</v>
      </c>
      <c r="H292" s="24">
        <v>682622.4</v>
      </c>
      <c r="I292" s="24">
        <v>187896.48</v>
      </c>
      <c r="J292" s="24">
        <v>480</v>
      </c>
      <c r="K292" s="24">
        <v>197900</v>
      </c>
      <c r="L292" s="24">
        <v>0</v>
      </c>
      <c r="M292" s="24">
        <v>197900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</row>
    <row r="293" spans="1:20" ht="15" customHeight="1">
      <c r="A293" s="26"/>
      <c r="B293" s="26"/>
      <c r="C293" s="26" t="s">
        <v>372</v>
      </c>
      <c r="D293" s="26"/>
      <c r="E293" s="26" t="s">
        <v>267</v>
      </c>
      <c r="F293" s="24">
        <v>1068898.88</v>
      </c>
      <c r="G293" s="24">
        <v>870998.88</v>
      </c>
      <c r="H293" s="24">
        <v>682622.4</v>
      </c>
      <c r="I293" s="24">
        <v>187896.48</v>
      </c>
      <c r="J293" s="24">
        <v>480</v>
      </c>
      <c r="K293" s="24">
        <v>197900</v>
      </c>
      <c r="L293" s="24">
        <v>0</v>
      </c>
      <c r="M293" s="24">
        <v>197900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</row>
    <row r="294" spans="1:20" ht="15" customHeight="1">
      <c r="A294" s="26"/>
      <c r="B294" s="26" t="s">
        <v>3</v>
      </c>
      <c r="C294" s="26"/>
      <c r="D294" s="26"/>
      <c r="E294" s="26" t="s">
        <v>478</v>
      </c>
      <c r="F294" s="24">
        <v>239623222.36</v>
      </c>
      <c r="G294" s="24">
        <v>0</v>
      </c>
      <c r="H294" s="24">
        <v>0</v>
      </c>
      <c r="I294" s="24">
        <v>0</v>
      </c>
      <c r="J294" s="24">
        <v>0</v>
      </c>
      <c r="K294" s="24">
        <v>239623222.36</v>
      </c>
      <c r="L294" s="24">
        <v>0</v>
      </c>
      <c r="M294" s="24">
        <v>15718620</v>
      </c>
      <c r="N294" s="24">
        <v>5000000</v>
      </c>
      <c r="O294" s="24">
        <v>0</v>
      </c>
      <c r="P294" s="24">
        <v>0</v>
      </c>
      <c r="Q294" s="24">
        <v>0</v>
      </c>
      <c r="R294" s="24">
        <v>103150000</v>
      </c>
      <c r="S294" s="24">
        <v>115754602.36</v>
      </c>
      <c r="T294" s="24">
        <v>0</v>
      </c>
    </row>
    <row r="295" spans="1:20" ht="15" customHeight="1">
      <c r="A295" s="26"/>
      <c r="B295" s="26"/>
      <c r="C295" s="26" t="s">
        <v>372</v>
      </c>
      <c r="D295" s="26"/>
      <c r="E295" s="26" t="s">
        <v>457</v>
      </c>
      <c r="F295" s="24">
        <v>191628760</v>
      </c>
      <c r="G295" s="24">
        <v>0</v>
      </c>
      <c r="H295" s="24">
        <v>0</v>
      </c>
      <c r="I295" s="24">
        <v>0</v>
      </c>
      <c r="J295" s="24">
        <v>0</v>
      </c>
      <c r="K295" s="24">
        <v>191628760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80000000</v>
      </c>
      <c r="S295" s="24">
        <v>111628760</v>
      </c>
      <c r="T295" s="24">
        <v>0</v>
      </c>
    </row>
    <row r="296" spans="1:20" ht="15" customHeight="1">
      <c r="A296" s="26"/>
      <c r="B296" s="26"/>
      <c r="C296" s="26" t="s">
        <v>255</v>
      </c>
      <c r="D296" s="26"/>
      <c r="E296" s="26" t="s">
        <v>47</v>
      </c>
      <c r="F296" s="24">
        <v>38918799.36</v>
      </c>
      <c r="G296" s="24">
        <v>0</v>
      </c>
      <c r="H296" s="24">
        <v>0</v>
      </c>
      <c r="I296" s="24">
        <v>0</v>
      </c>
      <c r="J296" s="24">
        <v>0</v>
      </c>
      <c r="K296" s="24">
        <v>38918799.36</v>
      </c>
      <c r="L296" s="24">
        <v>0</v>
      </c>
      <c r="M296" s="24">
        <v>15390700</v>
      </c>
      <c r="N296" s="24">
        <v>0</v>
      </c>
      <c r="O296" s="24">
        <v>0</v>
      </c>
      <c r="P296" s="24">
        <v>0</v>
      </c>
      <c r="Q296" s="24">
        <v>0</v>
      </c>
      <c r="R296" s="24">
        <v>23150000</v>
      </c>
      <c r="S296" s="24">
        <v>378099.36</v>
      </c>
      <c r="T296" s="24">
        <v>0</v>
      </c>
    </row>
    <row r="297" spans="1:20" ht="15" customHeight="1">
      <c r="A297" s="26"/>
      <c r="B297" s="26"/>
      <c r="C297" s="26" t="s">
        <v>4</v>
      </c>
      <c r="D297" s="26"/>
      <c r="E297" s="26" t="s">
        <v>93</v>
      </c>
      <c r="F297" s="24">
        <v>174320</v>
      </c>
      <c r="G297" s="24">
        <v>0</v>
      </c>
      <c r="H297" s="24">
        <v>0</v>
      </c>
      <c r="I297" s="24">
        <v>0</v>
      </c>
      <c r="J297" s="24">
        <v>0</v>
      </c>
      <c r="K297" s="24">
        <v>174320</v>
      </c>
      <c r="L297" s="24">
        <v>0</v>
      </c>
      <c r="M297" s="24">
        <v>174320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</row>
    <row r="298" spans="1:20" ht="15" customHeight="1">
      <c r="A298" s="26"/>
      <c r="B298" s="26"/>
      <c r="C298" s="26" t="s">
        <v>369</v>
      </c>
      <c r="D298" s="26"/>
      <c r="E298" s="26" t="s">
        <v>328</v>
      </c>
      <c r="F298" s="24">
        <v>5000000</v>
      </c>
      <c r="G298" s="24">
        <v>0</v>
      </c>
      <c r="H298" s="24">
        <v>0</v>
      </c>
      <c r="I298" s="24">
        <v>0</v>
      </c>
      <c r="J298" s="24">
        <v>0</v>
      </c>
      <c r="K298" s="24">
        <v>5000000</v>
      </c>
      <c r="L298" s="24">
        <v>0</v>
      </c>
      <c r="M298" s="24">
        <v>0</v>
      </c>
      <c r="N298" s="24">
        <v>5000000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</row>
    <row r="299" spans="1:20" ht="15" customHeight="1">
      <c r="A299" s="26"/>
      <c r="B299" s="26"/>
      <c r="C299" s="26" t="s">
        <v>253</v>
      </c>
      <c r="D299" s="26"/>
      <c r="E299" s="26" t="s">
        <v>488</v>
      </c>
      <c r="F299" s="24">
        <v>2821343</v>
      </c>
      <c r="G299" s="24">
        <v>0</v>
      </c>
      <c r="H299" s="24">
        <v>0</v>
      </c>
      <c r="I299" s="24">
        <v>0</v>
      </c>
      <c r="J299" s="24">
        <v>0</v>
      </c>
      <c r="K299" s="24">
        <v>2821343</v>
      </c>
      <c r="L299" s="24">
        <v>0</v>
      </c>
      <c r="M299" s="24">
        <v>53600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2767743</v>
      </c>
      <c r="T299" s="24">
        <v>0</v>
      </c>
    </row>
    <row r="300" spans="1:20" ht="15" customHeight="1">
      <c r="A300" s="26"/>
      <c r="B300" s="26"/>
      <c r="C300" s="26" t="s">
        <v>368</v>
      </c>
      <c r="D300" s="26"/>
      <c r="E300" s="26" t="s">
        <v>30</v>
      </c>
      <c r="F300" s="24">
        <v>980000</v>
      </c>
      <c r="G300" s="24">
        <v>0</v>
      </c>
      <c r="H300" s="24">
        <v>0</v>
      </c>
      <c r="I300" s="24">
        <v>0</v>
      </c>
      <c r="J300" s="24">
        <v>0</v>
      </c>
      <c r="K300" s="24">
        <v>980000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980000</v>
      </c>
      <c r="T300" s="24">
        <v>0</v>
      </c>
    </row>
    <row r="301" spans="1:20" ht="15" customHeight="1">
      <c r="A301" s="26"/>
      <c r="B301" s="26"/>
      <c r="C301" s="26" t="s">
        <v>39</v>
      </c>
      <c r="D301" s="26"/>
      <c r="E301" s="26" t="s">
        <v>281</v>
      </c>
      <c r="F301" s="24">
        <v>100000</v>
      </c>
      <c r="G301" s="24">
        <v>0</v>
      </c>
      <c r="H301" s="24">
        <v>0</v>
      </c>
      <c r="I301" s="24">
        <v>0</v>
      </c>
      <c r="J301" s="24">
        <v>0</v>
      </c>
      <c r="K301" s="24">
        <v>100000</v>
      </c>
      <c r="L301" s="24">
        <v>0</v>
      </c>
      <c r="M301" s="24">
        <v>100000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</row>
    <row r="302" spans="1:20" ht="15" customHeight="1">
      <c r="A302" s="26"/>
      <c r="B302" s="26" t="s">
        <v>368</v>
      </c>
      <c r="C302" s="26"/>
      <c r="D302" s="26"/>
      <c r="E302" s="26" t="s">
        <v>54</v>
      </c>
      <c r="F302" s="24">
        <v>1100000</v>
      </c>
      <c r="G302" s="24">
        <v>0</v>
      </c>
      <c r="H302" s="24">
        <v>0</v>
      </c>
      <c r="I302" s="24">
        <v>0</v>
      </c>
      <c r="J302" s="24">
        <v>0</v>
      </c>
      <c r="K302" s="24">
        <v>1100000</v>
      </c>
      <c r="L302" s="24">
        <v>0</v>
      </c>
      <c r="M302" s="24">
        <v>1100000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</row>
    <row r="303" spans="1:20" ht="15" customHeight="1">
      <c r="A303" s="26"/>
      <c r="B303" s="26"/>
      <c r="C303" s="26" t="s">
        <v>372</v>
      </c>
      <c r="D303" s="26"/>
      <c r="E303" s="26" t="s">
        <v>395</v>
      </c>
      <c r="F303" s="24">
        <v>1100000</v>
      </c>
      <c r="G303" s="24">
        <v>0</v>
      </c>
      <c r="H303" s="24">
        <v>0</v>
      </c>
      <c r="I303" s="24">
        <v>0</v>
      </c>
      <c r="J303" s="24">
        <v>0</v>
      </c>
      <c r="K303" s="24">
        <v>1100000</v>
      </c>
      <c r="L303" s="24">
        <v>0</v>
      </c>
      <c r="M303" s="24">
        <v>1100000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</row>
    <row r="304" spans="1:20" ht="15" customHeight="1">
      <c r="A304" s="26"/>
      <c r="B304" s="26" t="s">
        <v>398</v>
      </c>
      <c r="C304" s="26"/>
      <c r="D304" s="26"/>
      <c r="E304" s="26" t="s">
        <v>216</v>
      </c>
      <c r="F304" s="24">
        <v>3167200</v>
      </c>
      <c r="G304" s="24">
        <v>0</v>
      </c>
      <c r="H304" s="24">
        <v>0</v>
      </c>
      <c r="I304" s="24">
        <v>0</v>
      </c>
      <c r="J304" s="24">
        <v>0</v>
      </c>
      <c r="K304" s="24">
        <v>3167200</v>
      </c>
      <c r="L304" s="24">
        <v>0</v>
      </c>
      <c r="M304" s="24">
        <v>3167200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</row>
    <row r="305" spans="1:20" ht="15" customHeight="1">
      <c r="A305" s="26"/>
      <c r="B305" s="26"/>
      <c r="C305" s="26" t="s">
        <v>372</v>
      </c>
      <c r="D305" s="26"/>
      <c r="E305" s="26" t="s">
        <v>274</v>
      </c>
      <c r="F305" s="24">
        <v>3167200</v>
      </c>
      <c r="G305" s="24">
        <v>0</v>
      </c>
      <c r="H305" s="24">
        <v>0</v>
      </c>
      <c r="I305" s="24">
        <v>0</v>
      </c>
      <c r="J305" s="24">
        <v>0</v>
      </c>
      <c r="K305" s="24">
        <v>3167200</v>
      </c>
      <c r="L305" s="24">
        <v>0</v>
      </c>
      <c r="M305" s="24">
        <v>3167200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</row>
    <row r="306" spans="1:20" ht="15" customHeight="1">
      <c r="A306" s="26"/>
      <c r="B306" s="26" t="s">
        <v>172</v>
      </c>
      <c r="C306" s="26"/>
      <c r="D306" s="26"/>
      <c r="E306" s="26" t="s">
        <v>295</v>
      </c>
      <c r="F306" s="24">
        <v>5500000</v>
      </c>
      <c r="G306" s="24">
        <v>0</v>
      </c>
      <c r="H306" s="24">
        <v>0</v>
      </c>
      <c r="I306" s="24">
        <v>0</v>
      </c>
      <c r="J306" s="24">
        <v>0</v>
      </c>
      <c r="K306" s="24">
        <v>5500000</v>
      </c>
      <c r="L306" s="24">
        <v>0</v>
      </c>
      <c r="M306" s="24">
        <v>5500000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</row>
    <row r="307" spans="1:20" ht="15" customHeight="1">
      <c r="A307" s="26"/>
      <c r="B307" s="26"/>
      <c r="C307" s="26" t="s">
        <v>372</v>
      </c>
      <c r="D307" s="26"/>
      <c r="E307" s="26" t="s">
        <v>149</v>
      </c>
      <c r="F307" s="24">
        <v>5225000</v>
      </c>
      <c r="G307" s="24">
        <v>0</v>
      </c>
      <c r="H307" s="24">
        <v>0</v>
      </c>
      <c r="I307" s="24">
        <v>0</v>
      </c>
      <c r="J307" s="24">
        <v>0</v>
      </c>
      <c r="K307" s="24">
        <v>5225000</v>
      </c>
      <c r="L307" s="24">
        <v>0</v>
      </c>
      <c r="M307" s="24">
        <v>5225000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</row>
    <row r="308" spans="1:20" ht="15" customHeight="1">
      <c r="A308" s="26"/>
      <c r="B308" s="26"/>
      <c r="C308" s="26" t="s">
        <v>255</v>
      </c>
      <c r="D308" s="26"/>
      <c r="E308" s="26" t="s">
        <v>12</v>
      </c>
      <c r="F308" s="24">
        <v>275000</v>
      </c>
      <c r="G308" s="24">
        <v>0</v>
      </c>
      <c r="H308" s="24">
        <v>0</v>
      </c>
      <c r="I308" s="24">
        <v>0</v>
      </c>
      <c r="J308" s="24">
        <v>0</v>
      </c>
      <c r="K308" s="24">
        <v>275000</v>
      </c>
      <c r="L308" s="24">
        <v>0</v>
      </c>
      <c r="M308" s="24">
        <v>275000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</row>
    <row r="309" spans="1:20" ht="15" customHeight="1">
      <c r="A309" s="26" t="s">
        <v>96</v>
      </c>
      <c r="B309" s="26"/>
      <c r="C309" s="26"/>
      <c r="D309" s="26"/>
      <c r="E309" s="26" t="s">
        <v>81</v>
      </c>
      <c r="F309" s="24">
        <v>243604887.98</v>
      </c>
      <c r="G309" s="24">
        <v>84299377.78</v>
      </c>
      <c r="H309" s="24">
        <v>70425202.24</v>
      </c>
      <c r="I309" s="24">
        <v>13278447.54</v>
      </c>
      <c r="J309" s="24">
        <v>595728</v>
      </c>
      <c r="K309" s="24">
        <v>159305510.2</v>
      </c>
      <c r="L309" s="24">
        <v>2468980.2</v>
      </c>
      <c r="M309" s="24">
        <v>123660550</v>
      </c>
      <c r="N309" s="24">
        <v>469840</v>
      </c>
      <c r="O309" s="24">
        <v>2049240</v>
      </c>
      <c r="P309" s="24">
        <v>0</v>
      </c>
      <c r="Q309" s="24">
        <v>0</v>
      </c>
      <c r="R309" s="24">
        <v>28094100</v>
      </c>
      <c r="S309" s="24">
        <v>1202800</v>
      </c>
      <c r="T309" s="24">
        <v>1360000</v>
      </c>
    </row>
    <row r="310" spans="1:20" ht="15" customHeight="1">
      <c r="A310" s="26"/>
      <c r="B310" s="26" t="s">
        <v>372</v>
      </c>
      <c r="C310" s="26"/>
      <c r="D310" s="26"/>
      <c r="E310" s="26" t="s">
        <v>379</v>
      </c>
      <c r="F310" s="24">
        <v>81716582.18</v>
      </c>
      <c r="G310" s="24">
        <v>44933942.18</v>
      </c>
      <c r="H310" s="24">
        <v>37468866.52</v>
      </c>
      <c r="I310" s="24">
        <v>7224547.66</v>
      </c>
      <c r="J310" s="24">
        <v>240528</v>
      </c>
      <c r="K310" s="24">
        <v>36782640</v>
      </c>
      <c r="L310" s="24">
        <v>0</v>
      </c>
      <c r="M310" s="24">
        <v>33608600</v>
      </c>
      <c r="N310" s="24">
        <v>0</v>
      </c>
      <c r="O310" s="24">
        <v>2049240</v>
      </c>
      <c r="P310" s="24">
        <v>0</v>
      </c>
      <c r="Q310" s="24">
        <v>0</v>
      </c>
      <c r="R310" s="24">
        <v>260000</v>
      </c>
      <c r="S310" s="24">
        <v>364800</v>
      </c>
      <c r="T310" s="24">
        <v>500000</v>
      </c>
    </row>
    <row r="311" spans="1:20" ht="15" customHeight="1">
      <c r="A311" s="26"/>
      <c r="B311" s="26"/>
      <c r="C311" s="26" t="s">
        <v>372</v>
      </c>
      <c r="D311" s="26"/>
      <c r="E311" s="26" t="s">
        <v>383</v>
      </c>
      <c r="F311" s="24">
        <v>23717450.14</v>
      </c>
      <c r="G311" s="24">
        <v>23717450.14</v>
      </c>
      <c r="H311" s="24">
        <v>18209714</v>
      </c>
      <c r="I311" s="24">
        <v>5348280.14</v>
      </c>
      <c r="J311" s="24">
        <v>159456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</row>
    <row r="312" spans="1:20" ht="15" customHeight="1">
      <c r="A312" s="26"/>
      <c r="B312" s="26"/>
      <c r="C312" s="26" t="s">
        <v>4</v>
      </c>
      <c r="D312" s="26"/>
      <c r="E312" s="26" t="s">
        <v>388</v>
      </c>
      <c r="F312" s="24">
        <v>21846692.04</v>
      </c>
      <c r="G312" s="24">
        <v>20359692.04</v>
      </c>
      <c r="H312" s="24">
        <v>18402352.52</v>
      </c>
      <c r="I312" s="24">
        <v>1876267.52</v>
      </c>
      <c r="J312" s="24">
        <v>81072</v>
      </c>
      <c r="K312" s="24">
        <v>1487000</v>
      </c>
      <c r="L312" s="24">
        <v>0</v>
      </c>
      <c r="M312" s="24">
        <v>877200</v>
      </c>
      <c r="N312" s="24">
        <v>0</v>
      </c>
      <c r="O312" s="24">
        <v>0</v>
      </c>
      <c r="P312" s="24">
        <v>0</v>
      </c>
      <c r="Q312" s="24">
        <v>0</v>
      </c>
      <c r="R312" s="24">
        <v>260000</v>
      </c>
      <c r="S312" s="24">
        <v>349800</v>
      </c>
      <c r="T312" s="24">
        <v>0</v>
      </c>
    </row>
    <row r="313" spans="1:20" ht="15" customHeight="1">
      <c r="A313" s="26"/>
      <c r="B313" s="26"/>
      <c r="C313" s="26" t="s">
        <v>253</v>
      </c>
      <c r="D313" s="26"/>
      <c r="E313" s="26" t="s">
        <v>392</v>
      </c>
      <c r="F313" s="24">
        <v>130000</v>
      </c>
      <c r="G313" s="24">
        <v>0</v>
      </c>
      <c r="H313" s="24">
        <v>0</v>
      </c>
      <c r="I313" s="24">
        <v>0</v>
      </c>
      <c r="J313" s="24">
        <v>0</v>
      </c>
      <c r="K313" s="24">
        <v>130000</v>
      </c>
      <c r="L313" s="24">
        <v>0</v>
      </c>
      <c r="M313" s="24">
        <v>130000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</row>
    <row r="314" spans="1:20" ht="15" customHeight="1">
      <c r="A314" s="26"/>
      <c r="B314" s="26"/>
      <c r="C314" s="26" t="s">
        <v>3</v>
      </c>
      <c r="D314" s="26"/>
      <c r="E314" s="26" t="s">
        <v>410</v>
      </c>
      <c r="F314" s="24">
        <v>1891240</v>
      </c>
      <c r="G314" s="24">
        <v>0</v>
      </c>
      <c r="H314" s="24">
        <v>0</v>
      </c>
      <c r="I314" s="24">
        <v>0</v>
      </c>
      <c r="J314" s="24">
        <v>0</v>
      </c>
      <c r="K314" s="24">
        <v>1891240</v>
      </c>
      <c r="L314" s="24">
        <v>0</v>
      </c>
      <c r="M314" s="24">
        <v>490000</v>
      </c>
      <c r="N314" s="24">
        <v>0</v>
      </c>
      <c r="O314" s="24">
        <v>1401240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</row>
    <row r="315" spans="1:20" ht="15" customHeight="1">
      <c r="A315" s="26"/>
      <c r="B315" s="26"/>
      <c r="C315" s="26" t="s">
        <v>368</v>
      </c>
      <c r="D315" s="26"/>
      <c r="E315" s="26" t="s">
        <v>107</v>
      </c>
      <c r="F315" s="24">
        <v>120000</v>
      </c>
      <c r="G315" s="24">
        <v>0</v>
      </c>
      <c r="H315" s="24">
        <v>0</v>
      </c>
      <c r="I315" s="24">
        <v>0</v>
      </c>
      <c r="J315" s="24">
        <v>0</v>
      </c>
      <c r="K315" s="24">
        <v>120000</v>
      </c>
      <c r="L315" s="24">
        <v>0</v>
      </c>
      <c r="M315" s="24">
        <v>120000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</row>
    <row r="316" spans="1:20" ht="15" customHeight="1">
      <c r="A316" s="26"/>
      <c r="B316" s="26"/>
      <c r="C316" s="26" t="s">
        <v>175</v>
      </c>
      <c r="D316" s="26"/>
      <c r="E316" s="26" t="s">
        <v>173</v>
      </c>
      <c r="F316" s="24">
        <v>550000</v>
      </c>
      <c r="G316" s="24">
        <v>0</v>
      </c>
      <c r="H316" s="24">
        <v>0</v>
      </c>
      <c r="I316" s="24">
        <v>0</v>
      </c>
      <c r="J316" s="24">
        <v>0</v>
      </c>
      <c r="K316" s="24">
        <v>550000</v>
      </c>
      <c r="L316" s="24">
        <v>0</v>
      </c>
      <c r="M316" s="24">
        <v>180000</v>
      </c>
      <c r="N316" s="24">
        <v>0</v>
      </c>
      <c r="O316" s="24">
        <v>370000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</row>
    <row r="317" spans="1:20" ht="15" customHeight="1">
      <c r="A317" s="26"/>
      <c r="B317" s="26"/>
      <c r="C317" s="26" t="s">
        <v>80</v>
      </c>
      <c r="D317" s="26"/>
      <c r="E317" s="26" t="s">
        <v>370</v>
      </c>
      <c r="F317" s="24">
        <v>40000</v>
      </c>
      <c r="G317" s="24">
        <v>0</v>
      </c>
      <c r="H317" s="24">
        <v>0</v>
      </c>
      <c r="I317" s="24">
        <v>0</v>
      </c>
      <c r="J317" s="24">
        <v>0</v>
      </c>
      <c r="K317" s="24">
        <v>40000</v>
      </c>
      <c r="L317" s="24">
        <v>0</v>
      </c>
      <c r="M317" s="24">
        <v>0</v>
      </c>
      <c r="N317" s="24">
        <v>0</v>
      </c>
      <c r="O317" s="24">
        <v>40000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</row>
    <row r="318" spans="1:20" ht="15" customHeight="1">
      <c r="A318" s="26"/>
      <c r="B318" s="26"/>
      <c r="C318" s="26" t="s">
        <v>83</v>
      </c>
      <c r="D318" s="26"/>
      <c r="E318" s="26" t="s">
        <v>191</v>
      </c>
      <c r="F318" s="24">
        <v>5000000</v>
      </c>
      <c r="G318" s="24">
        <v>0</v>
      </c>
      <c r="H318" s="24">
        <v>0</v>
      </c>
      <c r="I318" s="24">
        <v>0</v>
      </c>
      <c r="J318" s="24">
        <v>0</v>
      </c>
      <c r="K318" s="24">
        <v>5000000</v>
      </c>
      <c r="L318" s="24">
        <v>0</v>
      </c>
      <c r="M318" s="24">
        <v>5000000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0</v>
      </c>
    </row>
    <row r="319" spans="1:20" ht="15" customHeight="1">
      <c r="A319" s="26"/>
      <c r="B319" s="26"/>
      <c r="C319" s="26" t="s">
        <v>280</v>
      </c>
      <c r="D319" s="26"/>
      <c r="E319" s="26" t="s">
        <v>162</v>
      </c>
      <c r="F319" s="24">
        <v>856800</v>
      </c>
      <c r="G319" s="24">
        <v>856800</v>
      </c>
      <c r="H319" s="24">
        <v>856800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</row>
    <row r="320" spans="1:20" ht="15" customHeight="1">
      <c r="A320" s="26"/>
      <c r="B320" s="26"/>
      <c r="C320" s="26" t="s">
        <v>39</v>
      </c>
      <c r="D320" s="26"/>
      <c r="E320" s="26" t="s">
        <v>394</v>
      </c>
      <c r="F320" s="24">
        <v>27564400</v>
      </c>
      <c r="G320" s="24">
        <v>0</v>
      </c>
      <c r="H320" s="24">
        <v>0</v>
      </c>
      <c r="I320" s="24">
        <v>0</v>
      </c>
      <c r="J320" s="24">
        <v>0</v>
      </c>
      <c r="K320" s="24">
        <v>27564400</v>
      </c>
      <c r="L320" s="24">
        <v>0</v>
      </c>
      <c r="M320" s="24">
        <v>26811400</v>
      </c>
      <c r="N320" s="24">
        <v>0</v>
      </c>
      <c r="O320" s="24">
        <v>238000</v>
      </c>
      <c r="P320" s="24">
        <v>0</v>
      </c>
      <c r="Q320" s="24">
        <v>0</v>
      </c>
      <c r="R320" s="24">
        <v>0</v>
      </c>
      <c r="S320" s="24">
        <v>15000</v>
      </c>
      <c r="T320" s="24">
        <v>500000</v>
      </c>
    </row>
    <row r="321" spans="1:20" ht="15" customHeight="1">
      <c r="A321" s="26"/>
      <c r="B321" s="26" t="s">
        <v>255</v>
      </c>
      <c r="C321" s="26"/>
      <c r="D321" s="26"/>
      <c r="E321" s="26" t="s">
        <v>357</v>
      </c>
      <c r="F321" s="24">
        <v>45653938.22</v>
      </c>
      <c r="G321" s="24">
        <v>23702338.22</v>
      </c>
      <c r="H321" s="24">
        <v>20470149.36</v>
      </c>
      <c r="I321" s="24">
        <v>3106188.86</v>
      </c>
      <c r="J321" s="24">
        <v>126000</v>
      </c>
      <c r="K321" s="24">
        <v>21951600</v>
      </c>
      <c r="L321" s="24">
        <v>83000</v>
      </c>
      <c r="M321" s="24">
        <v>21328600</v>
      </c>
      <c r="N321" s="24">
        <v>0</v>
      </c>
      <c r="O321" s="24">
        <v>0</v>
      </c>
      <c r="P321" s="24">
        <v>0</v>
      </c>
      <c r="Q321" s="24">
        <v>0</v>
      </c>
      <c r="R321" s="24">
        <v>300000</v>
      </c>
      <c r="S321" s="24">
        <v>240000</v>
      </c>
      <c r="T321" s="24">
        <v>0</v>
      </c>
    </row>
    <row r="322" spans="1:20" ht="15" customHeight="1">
      <c r="A322" s="26"/>
      <c r="B322" s="26"/>
      <c r="C322" s="26" t="s">
        <v>372</v>
      </c>
      <c r="D322" s="26"/>
      <c r="E322" s="26" t="s">
        <v>207</v>
      </c>
      <c r="F322" s="24">
        <v>3683442.76</v>
      </c>
      <c r="G322" s="24">
        <v>3683442.76</v>
      </c>
      <c r="H322" s="24">
        <v>2761782</v>
      </c>
      <c r="I322" s="24">
        <v>921660.76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</row>
    <row r="323" spans="1:20" ht="15" customHeight="1">
      <c r="A323" s="26"/>
      <c r="B323" s="26"/>
      <c r="C323" s="26" t="s">
        <v>4</v>
      </c>
      <c r="D323" s="26"/>
      <c r="E323" s="26" t="s">
        <v>229</v>
      </c>
      <c r="F323" s="24">
        <v>18023895.46</v>
      </c>
      <c r="G323" s="24">
        <v>17840895.46</v>
      </c>
      <c r="H323" s="24">
        <v>15530367.36</v>
      </c>
      <c r="I323" s="24">
        <v>2184528.1</v>
      </c>
      <c r="J323" s="24">
        <v>126000</v>
      </c>
      <c r="K323" s="24">
        <v>183000</v>
      </c>
      <c r="L323" s="24">
        <v>83000</v>
      </c>
      <c r="M323" s="24">
        <v>100000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</row>
    <row r="324" spans="1:20" ht="15" customHeight="1">
      <c r="A324" s="26"/>
      <c r="B324" s="26"/>
      <c r="C324" s="26" t="s">
        <v>369</v>
      </c>
      <c r="D324" s="26"/>
      <c r="E324" s="26" t="s">
        <v>487</v>
      </c>
      <c r="F324" s="24">
        <v>11530000</v>
      </c>
      <c r="G324" s="24">
        <v>0</v>
      </c>
      <c r="H324" s="24">
        <v>0</v>
      </c>
      <c r="I324" s="24">
        <v>0</v>
      </c>
      <c r="J324" s="24">
        <v>0</v>
      </c>
      <c r="K324" s="24">
        <v>11530000</v>
      </c>
      <c r="L324" s="24">
        <v>0</v>
      </c>
      <c r="M324" s="24">
        <v>11530000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</row>
    <row r="325" spans="1:20" ht="15" customHeight="1">
      <c r="A325" s="26"/>
      <c r="B325" s="26"/>
      <c r="C325" s="26" t="s">
        <v>146</v>
      </c>
      <c r="D325" s="26"/>
      <c r="E325" s="26" t="s">
        <v>67</v>
      </c>
      <c r="F325" s="24">
        <v>1500000</v>
      </c>
      <c r="G325" s="24">
        <v>0</v>
      </c>
      <c r="H325" s="24">
        <v>0</v>
      </c>
      <c r="I325" s="24">
        <v>0</v>
      </c>
      <c r="J325" s="24">
        <v>0</v>
      </c>
      <c r="K325" s="24">
        <v>1500000</v>
      </c>
      <c r="L325" s="24">
        <v>0</v>
      </c>
      <c r="M325" s="24">
        <v>1500000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</row>
    <row r="326" spans="1:20" ht="15" customHeight="1">
      <c r="A326" s="26"/>
      <c r="B326" s="26"/>
      <c r="C326" s="26" t="s">
        <v>44</v>
      </c>
      <c r="D326" s="26"/>
      <c r="E326" s="26" t="s">
        <v>142</v>
      </c>
      <c r="F326" s="24">
        <v>4370000</v>
      </c>
      <c r="G326" s="24">
        <v>0</v>
      </c>
      <c r="H326" s="24">
        <v>0</v>
      </c>
      <c r="I326" s="24">
        <v>0</v>
      </c>
      <c r="J326" s="24">
        <v>0</v>
      </c>
      <c r="K326" s="24">
        <v>4370000</v>
      </c>
      <c r="L326" s="24">
        <v>0</v>
      </c>
      <c r="M326" s="24">
        <v>3930000</v>
      </c>
      <c r="N326" s="24">
        <v>0</v>
      </c>
      <c r="O326" s="24">
        <v>0</v>
      </c>
      <c r="P326" s="24">
        <v>0</v>
      </c>
      <c r="Q326" s="24">
        <v>0</v>
      </c>
      <c r="R326" s="24">
        <v>300000</v>
      </c>
      <c r="S326" s="24">
        <v>140000</v>
      </c>
      <c r="T326" s="24">
        <v>0</v>
      </c>
    </row>
    <row r="327" spans="1:20" ht="15" customHeight="1">
      <c r="A327" s="26"/>
      <c r="B327" s="26"/>
      <c r="C327" s="26" t="s">
        <v>83</v>
      </c>
      <c r="D327" s="26"/>
      <c r="E327" s="26" t="s">
        <v>40</v>
      </c>
      <c r="F327" s="24">
        <v>1620000</v>
      </c>
      <c r="G327" s="24">
        <v>0</v>
      </c>
      <c r="H327" s="24">
        <v>0</v>
      </c>
      <c r="I327" s="24">
        <v>0</v>
      </c>
      <c r="J327" s="24">
        <v>0</v>
      </c>
      <c r="K327" s="24">
        <v>1620000</v>
      </c>
      <c r="L327" s="24">
        <v>0</v>
      </c>
      <c r="M327" s="24">
        <v>1620000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</row>
    <row r="328" spans="1:20" ht="15" customHeight="1">
      <c r="A328" s="26"/>
      <c r="B328" s="26"/>
      <c r="C328" s="26" t="s">
        <v>462</v>
      </c>
      <c r="D328" s="26"/>
      <c r="E328" s="26" t="s">
        <v>346</v>
      </c>
      <c r="F328" s="24">
        <v>3700500</v>
      </c>
      <c r="G328" s="24">
        <v>2178000</v>
      </c>
      <c r="H328" s="24">
        <v>2178000</v>
      </c>
      <c r="I328" s="24">
        <v>0</v>
      </c>
      <c r="J328" s="24">
        <v>0</v>
      </c>
      <c r="K328" s="24">
        <v>1522500</v>
      </c>
      <c r="L328" s="24">
        <v>0</v>
      </c>
      <c r="M328" s="24">
        <v>1422500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100000</v>
      </c>
      <c r="T328" s="24">
        <v>0</v>
      </c>
    </row>
    <row r="329" spans="1:20" ht="15" customHeight="1">
      <c r="A329" s="26"/>
      <c r="B329" s="26"/>
      <c r="C329" s="26" t="s">
        <v>39</v>
      </c>
      <c r="D329" s="26"/>
      <c r="E329" s="26" t="s">
        <v>467</v>
      </c>
      <c r="F329" s="24">
        <v>1226100</v>
      </c>
      <c r="G329" s="24">
        <v>0</v>
      </c>
      <c r="H329" s="24">
        <v>0</v>
      </c>
      <c r="I329" s="24">
        <v>0</v>
      </c>
      <c r="J329" s="24">
        <v>0</v>
      </c>
      <c r="K329" s="24">
        <v>1226100</v>
      </c>
      <c r="L329" s="24">
        <v>0</v>
      </c>
      <c r="M329" s="24">
        <v>1226100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</row>
    <row r="330" spans="1:20" ht="15" customHeight="1">
      <c r="A330" s="26"/>
      <c r="B330" s="26" t="s">
        <v>139</v>
      </c>
      <c r="C330" s="26"/>
      <c r="D330" s="26"/>
      <c r="E330" s="26" t="s">
        <v>1</v>
      </c>
      <c r="F330" s="24">
        <v>54816206.66</v>
      </c>
      <c r="G330" s="24">
        <v>13646255.46</v>
      </c>
      <c r="H330" s="24">
        <v>10865810.36</v>
      </c>
      <c r="I330" s="24">
        <v>2552205.1</v>
      </c>
      <c r="J330" s="24">
        <v>228240</v>
      </c>
      <c r="K330" s="24">
        <v>41169951.2</v>
      </c>
      <c r="L330" s="24">
        <v>2253211.2</v>
      </c>
      <c r="M330" s="24">
        <v>9492800</v>
      </c>
      <c r="N330" s="24">
        <v>464840</v>
      </c>
      <c r="O330" s="24">
        <v>0</v>
      </c>
      <c r="P330" s="24">
        <v>0</v>
      </c>
      <c r="Q330" s="24">
        <v>0</v>
      </c>
      <c r="R330" s="24">
        <v>27534100</v>
      </c>
      <c r="S330" s="24">
        <v>565000</v>
      </c>
      <c r="T330" s="24">
        <v>860000</v>
      </c>
    </row>
    <row r="331" spans="1:20" ht="15" customHeight="1">
      <c r="A331" s="26"/>
      <c r="B331" s="26"/>
      <c r="C331" s="26" t="s">
        <v>372</v>
      </c>
      <c r="D331" s="26"/>
      <c r="E331" s="26" t="s">
        <v>183</v>
      </c>
      <c r="F331" s="24">
        <v>13369804.26</v>
      </c>
      <c r="G331" s="24">
        <v>13312895.46</v>
      </c>
      <c r="H331" s="24">
        <v>10757810.36</v>
      </c>
      <c r="I331" s="24">
        <v>2552205.1</v>
      </c>
      <c r="J331" s="24">
        <v>2880</v>
      </c>
      <c r="K331" s="24">
        <v>56908.8</v>
      </c>
      <c r="L331" s="24">
        <v>56908.8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</row>
    <row r="332" spans="1:20" ht="15" customHeight="1">
      <c r="A332" s="26"/>
      <c r="B332" s="26"/>
      <c r="C332" s="26" t="s">
        <v>255</v>
      </c>
      <c r="D332" s="26"/>
      <c r="E332" s="26" t="s">
        <v>109</v>
      </c>
      <c r="F332" s="24">
        <v>547982.4</v>
      </c>
      <c r="G332" s="24">
        <v>112680</v>
      </c>
      <c r="H332" s="24">
        <v>0</v>
      </c>
      <c r="I332" s="24">
        <v>0</v>
      </c>
      <c r="J332" s="24">
        <v>112680</v>
      </c>
      <c r="K332" s="24">
        <v>435302.4</v>
      </c>
      <c r="L332" s="24">
        <v>435302.4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</row>
    <row r="333" spans="1:20" ht="15" customHeight="1">
      <c r="A333" s="26"/>
      <c r="B333" s="26"/>
      <c r="C333" s="26" t="s">
        <v>4</v>
      </c>
      <c r="D333" s="26"/>
      <c r="E333" s="26" t="s">
        <v>132</v>
      </c>
      <c r="F333" s="24">
        <v>650376</v>
      </c>
      <c r="G333" s="24">
        <v>0</v>
      </c>
      <c r="H333" s="24">
        <v>0</v>
      </c>
      <c r="I333" s="24">
        <v>0</v>
      </c>
      <c r="J333" s="24">
        <v>0</v>
      </c>
      <c r="K333" s="24">
        <v>650376</v>
      </c>
      <c r="L333" s="24">
        <v>100000</v>
      </c>
      <c r="M333" s="24">
        <v>350000</v>
      </c>
      <c r="N333" s="24">
        <v>140876</v>
      </c>
      <c r="O333" s="24">
        <v>0</v>
      </c>
      <c r="P333" s="24">
        <v>0</v>
      </c>
      <c r="Q333" s="24">
        <v>0</v>
      </c>
      <c r="R333" s="24">
        <v>59500</v>
      </c>
      <c r="S333" s="24">
        <v>0</v>
      </c>
      <c r="T333" s="24">
        <v>0</v>
      </c>
    </row>
    <row r="334" spans="1:20" ht="15" customHeight="1">
      <c r="A334" s="26"/>
      <c r="B334" s="26"/>
      <c r="C334" s="26" t="s">
        <v>369</v>
      </c>
      <c r="D334" s="26"/>
      <c r="E334" s="26" t="s">
        <v>120</v>
      </c>
      <c r="F334" s="24">
        <v>17204600</v>
      </c>
      <c r="G334" s="24">
        <v>0</v>
      </c>
      <c r="H334" s="24">
        <v>0</v>
      </c>
      <c r="I334" s="24">
        <v>0</v>
      </c>
      <c r="J334" s="24">
        <v>0</v>
      </c>
      <c r="K334" s="24">
        <v>17204600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17204600</v>
      </c>
      <c r="S334" s="24">
        <v>0</v>
      </c>
      <c r="T334" s="24">
        <v>0</v>
      </c>
    </row>
    <row r="335" spans="1:20" ht="15" customHeight="1">
      <c r="A335" s="26"/>
      <c r="B335" s="26"/>
      <c r="C335" s="26" t="s">
        <v>3</v>
      </c>
      <c r="D335" s="26"/>
      <c r="E335" s="26" t="s">
        <v>179</v>
      </c>
      <c r="F335" s="24">
        <v>240000</v>
      </c>
      <c r="G335" s="24">
        <v>0</v>
      </c>
      <c r="H335" s="24">
        <v>0</v>
      </c>
      <c r="I335" s="24">
        <v>0</v>
      </c>
      <c r="J335" s="24">
        <v>0</v>
      </c>
      <c r="K335" s="24">
        <v>240000</v>
      </c>
      <c r="L335" s="24">
        <v>0</v>
      </c>
      <c r="M335" s="24">
        <v>40000</v>
      </c>
      <c r="N335" s="24">
        <v>0</v>
      </c>
      <c r="O335" s="24">
        <v>0</v>
      </c>
      <c r="P335" s="24">
        <v>0</v>
      </c>
      <c r="Q335" s="24">
        <v>0</v>
      </c>
      <c r="R335" s="24">
        <v>200000</v>
      </c>
      <c r="S335" s="24">
        <v>0</v>
      </c>
      <c r="T335" s="24">
        <v>0</v>
      </c>
    </row>
    <row r="336" spans="1:20" ht="15" customHeight="1">
      <c r="A336" s="26"/>
      <c r="B336" s="26"/>
      <c r="C336" s="26" t="s">
        <v>175</v>
      </c>
      <c r="D336" s="26"/>
      <c r="E336" s="26" t="s">
        <v>26</v>
      </c>
      <c r="F336" s="24">
        <v>170000</v>
      </c>
      <c r="G336" s="24">
        <v>0</v>
      </c>
      <c r="H336" s="24">
        <v>0</v>
      </c>
      <c r="I336" s="24">
        <v>0</v>
      </c>
      <c r="J336" s="24">
        <v>0</v>
      </c>
      <c r="K336" s="24">
        <v>170000</v>
      </c>
      <c r="L336" s="24">
        <v>0</v>
      </c>
      <c r="M336" s="24">
        <v>105000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65000</v>
      </c>
      <c r="T336" s="24">
        <v>0</v>
      </c>
    </row>
    <row r="337" spans="1:20" ht="15" customHeight="1">
      <c r="A337" s="26"/>
      <c r="B337" s="26"/>
      <c r="C337" s="26" t="s">
        <v>278</v>
      </c>
      <c r="D337" s="26"/>
      <c r="E337" s="26" t="s">
        <v>418</v>
      </c>
      <c r="F337" s="24">
        <v>975432</v>
      </c>
      <c r="G337" s="24">
        <v>0</v>
      </c>
      <c r="H337" s="24">
        <v>0</v>
      </c>
      <c r="I337" s="24">
        <v>0</v>
      </c>
      <c r="J337" s="24">
        <v>0</v>
      </c>
      <c r="K337" s="24">
        <v>975432</v>
      </c>
      <c r="L337" s="24">
        <v>269000</v>
      </c>
      <c r="M337" s="24">
        <v>532000</v>
      </c>
      <c r="N337" s="24">
        <v>14432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160000</v>
      </c>
    </row>
    <row r="338" spans="1:20" ht="15" customHeight="1">
      <c r="A338" s="26"/>
      <c r="B338" s="26"/>
      <c r="C338" s="26" t="s">
        <v>172</v>
      </c>
      <c r="D338" s="26"/>
      <c r="E338" s="26" t="s">
        <v>228</v>
      </c>
      <c r="F338" s="24">
        <v>1635000</v>
      </c>
      <c r="G338" s="24">
        <v>0</v>
      </c>
      <c r="H338" s="24">
        <v>0</v>
      </c>
      <c r="I338" s="24">
        <v>0</v>
      </c>
      <c r="J338" s="24">
        <v>0</v>
      </c>
      <c r="K338" s="24">
        <v>1635000</v>
      </c>
      <c r="L338" s="24">
        <v>0</v>
      </c>
      <c r="M338" s="24">
        <v>1315000</v>
      </c>
      <c r="N338" s="24">
        <v>220000</v>
      </c>
      <c r="O338" s="24">
        <v>0</v>
      </c>
      <c r="P338" s="24">
        <v>0</v>
      </c>
      <c r="Q338" s="24">
        <v>0</v>
      </c>
      <c r="R338" s="24">
        <v>0</v>
      </c>
      <c r="S338" s="24">
        <v>100000</v>
      </c>
      <c r="T338" s="24">
        <v>0</v>
      </c>
    </row>
    <row r="339" spans="1:20" ht="15" customHeight="1">
      <c r="A339" s="26"/>
      <c r="B339" s="26"/>
      <c r="C339" s="26" t="s">
        <v>401</v>
      </c>
      <c r="D339" s="26"/>
      <c r="E339" s="26" t="s">
        <v>70</v>
      </c>
      <c r="F339" s="24">
        <v>10070000</v>
      </c>
      <c r="G339" s="24">
        <v>0</v>
      </c>
      <c r="H339" s="24">
        <v>0</v>
      </c>
      <c r="I339" s="24">
        <v>0</v>
      </c>
      <c r="J339" s="24">
        <v>0</v>
      </c>
      <c r="K339" s="24">
        <v>10070000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10070000</v>
      </c>
      <c r="S339" s="24">
        <v>0</v>
      </c>
      <c r="T339" s="24">
        <v>0</v>
      </c>
    </row>
    <row r="340" spans="1:20" ht="15" customHeight="1">
      <c r="A340" s="26"/>
      <c r="B340" s="26"/>
      <c r="C340" s="26" t="s">
        <v>462</v>
      </c>
      <c r="D340" s="26"/>
      <c r="E340" s="26" t="s">
        <v>445</v>
      </c>
      <c r="F340" s="24">
        <v>100000</v>
      </c>
      <c r="G340" s="24">
        <v>0</v>
      </c>
      <c r="H340" s="24">
        <v>0</v>
      </c>
      <c r="I340" s="24">
        <v>0</v>
      </c>
      <c r="J340" s="24">
        <v>0</v>
      </c>
      <c r="K340" s="24">
        <v>100000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100000</v>
      </c>
    </row>
    <row r="341" spans="1:20" ht="15" customHeight="1">
      <c r="A341" s="26"/>
      <c r="B341" s="26"/>
      <c r="C341" s="26" t="s">
        <v>39</v>
      </c>
      <c r="D341" s="26"/>
      <c r="E341" s="26" t="s">
        <v>79</v>
      </c>
      <c r="F341" s="24">
        <v>9853012</v>
      </c>
      <c r="G341" s="24">
        <v>220680</v>
      </c>
      <c r="H341" s="24">
        <v>108000</v>
      </c>
      <c r="I341" s="24">
        <v>0</v>
      </c>
      <c r="J341" s="24">
        <v>112680</v>
      </c>
      <c r="K341" s="24">
        <v>9632332</v>
      </c>
      <c r="L341" s="24">
        <v>1392000</v>
      </c>
      <c r="M341" s="24">
        <v>7150800</v>
      </c>
      <c r="N341" s="24">
        <v>89532</v>
      </c>
      <c r="O341" s="24">
        <v>0</v>
      </c>
      <c r="P341" s="24">
        <v>0</v>
      </c>
      <c r="Q341" s="24">
        <v>0</v>
      </c>
      <c r="R341" s="24">
        <v>0</v>
      </c>
      <c r="S341" s="24">
        <v>400000</v>
      </c>
      <c r="T341" s="24">
        <v>600000</v>
      </c>
    </row>
    <row r="342" spans="1:20" ht="15" customHeight="1">
      <c r="A342" s="26"/>
      <c r="B342" s="26" t="s">
        <v>369</v>
      </c>
      <c r="C342" s="26"/>
      <c r="D342" s="26"/>
      <c r="E342" s="26" t="s">
        <v>246</v>
      </c>
      <c r="F342" s="24">
        <v>7318160.92</v>
      </c>
      <c r="G342" s="24">
        <v>2016841.92</v>
      </c>
      <c r="H342" s="24">
        <v>1620376</v>
      </c>
      <c r="I342" s="24">
        <v>395505.92</v>
      </c>
      <c r="J342" s="24">
        <v>960</v>
      </c>
      <c r="K342" s="24">
        <v>5301319</v>
      </c>
      <c r="L342" s="24">
        <v>132769</v>
      </c>
      <c r="M342" s="24">
        <v>5130550</v>
      </c>
      <c r="N342" s="24">
        <v>5000</v>
      </c>
      <c r="O342" s="24">
        <v>0</v>
      </c>
      <c r="P342" s="24">
        <v>0</v>
      </c>
      <c r="Q342" s="24">
        <v>0</v>
      </c>
      <c r="R342" s="24">
        <v>0</v>
      </c>
      <c r="S342" s="24">
        <v>33000</v>
      </c>
      <c r="T342" s="24">
        <v>0</v>
      </c>
    </row>
    <row r="343" spans="1:20" ht="15" customHeight="1">
      <c r="A343" s="26"/>
      <c r="B343" s="26"/>
      <c r="C343" s="26" t="s">
        <v>372</v>
      </c>
      <c r="D343" s="26"/>
      <c r="E343" s="26" t="s">
        <v>349</v>
      </c>
      <c r="F343" s="24">
        <v>2016841.92</v>
      </c>
      <c r="G343" s="24">
        <v>2016841.92</v>
      </c>
      <c r="H343" s="24">
        <v>1620376</v>
      </c>
      <c r="I343" s="24">
        <v>395505.92</v>
      </c>
      <c r="J343" s="24">
        <v>960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</row>
    <row r="344" spans="1:20" ht="15" customHeight="1">
      <c r="A344" s="26"/>
      <c r="B344" s="26"/>
      <c r="C344" s="26" t="s">
        <v>39</v>
      </c>
      <c r="D344" s="26"/>
      <c r="E344" s="26" t="s">
        <v>323</v>
      </c>
      <c r="F344" s="24">
        <v>5301319</v>
      </c>
      <c r="G344" s="24">
        <v>0</v>
      </c>
      <c r="H344" s="24">
        <v>0</v>
      </c>
      <c r="I344" s="24">
        <v>0</v>
      </c>
      <c r="J344" s="24">
        <v>0</v>
      </c>
      <c r="K344" s="24">
        <v>5301319</v>
      </c>
      <c r="L344" s="24">
        <v>132769</v>
      </c>
      <c r="M344" s="24">
        <v>5130550</v>
      </c>
      <c r="N344" s="24">
        <v>5000</v>
      </c>
      <c r="O344" s="24">
        <v>0</v>
      </c>
      <c r="P344" s="24">
        <v>0</v>
      </c>
      <c r="Q344" s="24">
        <v>0</v>
      </c>
      <c r="R344" s="24">
        <v>0</v>
      </c>
      <c r="S344" s="24">
        <v>33000</v>
      </c>
      <c r="T344" s="24">
        <v>0</v>
      </c>
    </row>
    <row r="345" spans="1:20" ht="15" customHeight="1">
      <c r="A345" s="26"/>
      <c r="B345" s="26" t="s">
        <v>253</v>
      </c>
      <c r="C345" s="26"/>
      <c r="D345" s="26"/>
      <c r="E345" s="26" t="s">
        <v>386</v>
      </c>
      <c r="F345" s="24">
        <v>100000</v>
      </c>
      <c r="G345" s="24">
        <v>0</v>
      </c>
      <c r="H345" s="24">
        <v>0</v>
      </c>
      <c r="I345" s="24">
        <v>0</v>
      </c>
      <c r="J345" s="24">
        <v>0</v>
      </c>
      <c r="K345" s="24">
        <v>100000</v>
      </c>
      <c r="L345" s="24">
        <v>0</v>
      </c>
      <c r="M345" s="24">
        <v>100000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</row>
    <row r="346" spans="1:20" ht="15" customHeight="1">
      <c r="A346" s="26"/>
      <c r="B346" s="26"/>
      <c r="C346" s="26" t="s">
        <v>372</v>
      </c>
      <c r="D346" s="26"/>
      <c r="E346" s="26" t="s">
        <v>367</v>
      </c>
      <c r="F346" s="24">
        <v>100000</v>
      </c>
      <c r="G346" s="24">
        <v>0</v>
      </c>
      <c r="H346" s="24">
        <v>0</v>
      </c>
      <c r="I346" s="24">
        <v>0</v>
      </c>
      <c r="J346" s="24">
        <v>0</v>
      </c>
      <c r="K346" s="24">
        <v>100000</v>
      </c>
      <c r="L346" s="24">
        <v>0</v>
      </c>
      <c r="M346" s="24">
        <v>100000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</row>
    <row r="347" spans="1:20" ht="15" customHeight="1">
      <c r="A347" s="26"/>
      <c r="B347" s="26" t="s">
        <v>146</v>
      </c>
      <c r="C347" s="26"/>
      <c r="D347" s="26"/>
      <c r="E347" s="26" t="s">
        <v>407</v>
      </c>
      <c r="F347" s="24">
        <v>13400000</v>
      </c>
      <c r="G347" s="24">
        <v>0</v>
      </c>
      <c r="H347" s="24">
        <v>0</v>
      </c>
      <c r="I347" s="24">
        <v>0</v>
      </c>
      <c r="J347" s="24">
        <v>0</v>
      </c>
      <c r="K347" s="24">
        <v>13400000</v>
      </c>
      <c r="L347" s="24">
        <v>0</v>
      </c>
      <c r="M347" s="24">
        <v>13400000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</row>
    <row r="348" spans="1:20" ht="15" customHeight="1">
      <c r="A348" s="26"/>
      <c r="B348" s="26"/>
      <c r="C348" s="26" t="s">
        <v>372</v>
      </c>
      <c r="D348" s="26"/>
      <c r="E348" s="26" t="s">
        <v>417</v>
      </c>
      <c r="F348" s="24">
        <v>13400000</v>
      </c>
      <c r="G348" s="24">
        <v>0</v>
      </c>
      <c r="H348" s="24">
        <v>0</v>
      </c>
      <c r="I348" s="24">
        <v>0</v>
      </c>
      <c r="J348" s="24">
        <v>0</v>
      </c>
      <c r="K348" s="24">
        <v>13400000</v>
      </c>
      <c r="L348" s="24">
        <v>0</v>
      </c>
      <c r="M348" s="24">
        <v>13400000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</row>
    <row r="349" spans="1:20" ht="15" customHeight="1">
      <c r="A349" s="26"/>
      <c r="B349" s="26" t="s">
        <v>3</v>
      </c>
      <c r="C349" s="26"/>
      <c r="D349" s="26"/>
      <c r="E349" s="26" t="s">
        <v>373</v>
      </c>
      <c r="F349" s="24">
        <v>600000</v>
      </c>
      <c r="G349" s="24">
        <v>0</v>
      </c>
      <c r="H349" s="24">
        <v>0</v>
      </c>
      <c r="I349" s="24">
        <v>0</v>
      </c>
      <c r="J349" s="24">
        <v>0</v>
      </c>
      <c r="K349" s="24">
        <v>600000</v>
      </c>
      <c r="L349" s="24">
        <v>0</v>
      </c>
      <c r="M349" s="24">
        <v>600000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</row>
    <row r="350" spans="1:20" ht="15" customHeight="1">
      <c r="A350" s="26"/>
      <c r="B350" s="26"/>
      <c r="C350" s="26" t="s">
        <v>255</v>
      </c>
      <c r="D350" s="26"/>
      <c r="E350" s="26" t="s">
        <v>181</v>
      </c>
      <c r="F350" s="24">
        <v>600000</v>
      </c>
      <c r="G350" s="24">
        <v>0</v>
      </c>
      <c r="H350" s="24">
        <v>0</v>
      </c>
      <c r="I350" s="24">
        <v>0</v>
      </c>
      <c r="J350" s="24">
        <v>0</v>
      </c>
      <c r="K350" s="24">
        <v>600000</v>
      </c>
      <c r="L350" s="24">
        <v>0</v>
      </c>
      <c r="M350" s="24">
        <v>600000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0</v>
      </c>
      <c r="T350" s="24">
        <v>0</v>
      </c>
    </row>
    <row r="351" spans="1:20" ht="15" customHeight="1">
      <c r="A351" s="26"/>
      <c r="B351" s="26" t="s">
        <v>39</v>
      </c>
      <c r="C351" s="26"/>
      <c r="D351" s="26"/>
      <c r="E351" s="26" t="s">
        <v>308</v>
      </c>
      <c r="F351" s="24">
        <v>40000000</v>
      </c>
      <c r="G351" s="24">
        <v>0</v>
      </c>
      <c r="H351" s="24">
        <v>0</v>
      </c>
      <c r="I351" s="24">
        <v>0</v>
      </c>
      <c r="J351" s="24">
        <v>0</v>
      </c>
      <c r="K351" s="24">
        <v>40000000</v>
      </c>
      <c r="L351" s="24">
        <v>0</v>
      </c>
      <c r="M351" s="24">
        <v>40000000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</row>
    <row r="352" spans="1:20" ht="15" customHeight="1">
      <c r="A352" s="26"/>
      <c r="B352" s="26"/>
      <c r="C352" s="26" t="s">
        <v>39</v>
      </c>
      <c r="D352" s="26"/>
      <c r="E352" s="26" t="s">
        <v>29</v>
      </c>
      <c r="F352" s="24">
        <v>40000000</v>
      </c>
      <c r="G352" s="24">
        <v>0</v>
      </c>
      <c r="H352" s="24">
        <v>0</v>
      </c>
      <c r="I352" s="24">
        <v>0</v>
      </c>
      <c r="J352" s="24">
        <v>0</v>
      </c>
      <c r="K352" s="24">
        <v>40000000</v>
      </c>
      <c r="L352" s="24">
        <v>0</v>
      </c>
      <c r="M352" s="24">
        <v>40000000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>
        <v>0</v>
      </c>
    </row>
    <row r="353" spans="1:20" ht="15" customHeight="1">
      <c r="A353" s="26" t="s">
        <v>215</v>
      </c>
      <c r="B353" s="26"/>
      <c r="C353" s="26"/>
      <c r="D353" s="26"/>
      <c r="E353" s="26" t="s">
        <v>416</v>
      </c>
      <c r="F353" s="24">
        <v>62893365.19</v>
      </c>
      <c r="G353" s="24">
        <v>9316869.84</v>
      </c>
      <c r="H353" s="24">
        <v>7953916.82</v>
      </c>
      <c r="I353" s="24">
        <v>1360553.02</v>
      </c>
      <c r="J353" s="24">
        <v>2400</v>
      </c>
      <c r="K353" s="24">
        <v>53576495.35</v>
      </c>
      <c r="L353" s="24">
        <v>64000</v>
      </c>
      <c r="M353" s="24">
        <v>2968665</v>
      </c>
      <c r="N353" s="24">
        <v>345600</v>
      </c>
      <c r="O353" s="24">
        <v>0</v>
      </c>
      <c r="P353" s="24">
        <v>0</v>
      </c>
      <c r="Q353" s="24">
        <v>0</v>
      </c>
      <c r="R353" s="24">
        <v>0</v>
      </c>
      <c r="S353" s="24">
        <v>50198230.35</v>
      </c>
      <c r="T353" s="24">
        <v>0</v>
      </c>
    </row>
    <row r="354" spans="1:20" ht="15" customHeight="1">
      <c r="A354" s="26"/>
      <c r="B354" s="26" t="s">
        <v>372</v>
      </c>
      <c r="C354" s="26"/>
      <c r="D354" s="26"/>
      <c r="E354" s="26" t="s">
        <v>23</v>
      </c>
      <c r="F354" s="24">
        <v>62893365.19</v>
      </c>
      <c r="G354" s="24">
        <v>9316869.84</v>
      </c>
      <c r="H354" s="24">
        <v>7953916.82</v>
      </c>
      <c r="I354" s="24">
        <v>1360553.02</v>
      </c>
      <c r="J354" s="24">
        <v>2400</v>
      </c>
      <c r="K354" s="24">
        <v>53576495.35</v>
      </c>
      <c r="L354" s="24">
        <v>64000</v>
      </c>
      <c r="M354" s="24">
        <v>2968665</v>
      </c>
      <c r="N354" s="24">
        <v>345600</v>
      </c>
      <c r="O354" s="24">
        <v>0</v>
      </c>
      <c r="P354" s="24">
        <v>0</v>
      </c>
      <c r="Q354" s="24">
        <v>0</v>
      </c>
      <c r="R354" s="24">
        <v>0</v>
      </c>
      <c r="S354" s="24">
        <v>50198230.35</v>
      </c>
      <c r="T354" s="24">
        <v>0</v>
      </c>
    </row>
    <row r="355" spans="1:20" ht="15" customHeight="1">
      <c r="A355" s="26"/>
      <c r="B355" s="26"/>
      <c r="C355" s="26" t="s">
        <v>372</v>
      </c>
      <c r="D355" s="26"/>
      <c r="E355" s="26" t="s">
        <v>409</v>
      </c>
      <c r="F355" s="24">
        <v>3215538.52</v>
      </c>
      <c r="G355" s="24">
        <v>2276538.52</v>
      </c>
      <c r="H355" s="24">
        <v>1912082</v>
      </c>
      <c r="I355" s="24">
        <v>364216.52</v>
      </c>
      <c r="J355" s="24">
        <v>240</v>
      </c>
      <c r="K355" s="24">
        <v>939000</v>
      </c>
      <c r="L355" s="24">
        <v>64000</v>
      </c>
      <c r="M355" s="24">
        <v>500000</v>
      </c>
      <c r="N355" s="24">
        <v>345600</v>
      </c>
      <c r="O355" s="24">
        <v>0</v>
      </c>
      <c r="P355" s="24">
        <v>0</v>
      </c>
      <c r="Q355" s="24">
        <v>0</v>
      </c>
      <c r="R355" s="24">
        <v>0</v>
      </c>
      <c r="S355" s="24">
        <v>29400</v>
      </c>
      <c r="T355" s="24">
        <v>0</v>
      </c>
    </row>
    <row r="356" spans="1:20" ht="15" customHeight="1">
      <c r="A356" s="26"/>
      <c r="B356" s="26"/>
      <c r="C356" s="26" t="s">
        <v>255</v>
      </c>
      <c r="D356" s="26"/>
      <c r="E356" s="26" t="s">
        <v>321</v>
      </c>
      <c r="F356" s="24">
        <v>859277.28</v>
      </c>
      <c r="G356" s="24">
        <v>859277.28</v>
      </c>
      <c r="H356" s="24">
        <v>779066.7</v>
      </c>
      <c r="I356" s="24">
        <v>80090.58</v>
      </c>
      <c r="J356" s="24">
        <v>120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</row>
    <row r="357" spans="1:20" ht="15" customHeight="1">
      <c r="A357" s="26"/>
      <c r="B357" s="26"/>
      <c r="C357" s="26" t="s">
        <v>4</v>
      </c>
      <c r="D357" s="26"/>
      <c r="E357" s="26" t="s">
        <v>214</v>
      </c>
      <c r="F357" s="24">
        <v>34872500</v>
      </c>
      <c r="G357" s="24">
        <v>0</v>
      </c>
      <c r="H357" s="24">
        <v>0</v>
      </c>
      <c r="I357" s="24">
        <v>0</v>
      </c>
      <c r="J357" s="24">
        <v>0</v>
      </c>
      <c r="K357" s="24">
        <v>34872500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34872500</v>
      </c>
      <c r="T357" s="24">
        <v>0</v>
      </c>
    </row>
    <row r="358" spans="1:20" ht="15" customHeight="1">
      <c r="A358" s="26"/>
      <c r="B358" s="26"/>
      <c r="C358" s="26" t="s">
        <v>253</v>
      </c>
      <c r="D358" s="26"/>
      <c r="E358" s="26" t="s">
        <v>339</v>
      </c>
      <c r="F358" s="24">
        <v>11743330.35</v>
      </c>
      <c r="G358" s="24">
        <v>0</v>
      </c>
      <c r="H358" s="24">
        <v>0</v>
      </c>
      <c r="I358" s="24">
        <v>0</v>
      </c>
      <c r="J358" s="24">
        <v>0</v>
      </c>
      <c r="K358" s="24">
        <v>11743330.35</v>
      </c>
      <c r="L358" s="24">
        <v>0</v>
      </c>
      <c r="M358" s="24">
        <v>300000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11443330.35</v>
      </c>
      <c r="T358" s="24">
        <v>0</v>
      </c>
    </row>
    <row r="359" spans="1:20" ht="15" customHeight="1">
      <c r="A359" s="26"/>
      <c r="B359" s="26"/>
      <c r="C359" s="26" t="s">
        <v>3</v>
      </c>
      <c r="D359" s="26"/>
      <c r="E359" s="26" t="s">
        <v>25</v>
      </c>
      <c r="F359" s="24">
        <v>2659706.32</v>
      </c>
      <c r="G359" s="24">
        <v>2621206.32</v>
      </c>
      <c r="H359" s="24">
        <v>2157692.48</v>
      </c>
      <c r="I359" s="24">
        <v>462673.84</v>
      </c>
      <c r="J359" s="24">
        <v>840</v>
      </c>
      <c r="K359" s="24">
        <v>38500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38500</v>
      </c>
      <c r="T359" s="24">
        <v>0</v>
      </c>
    </row>
    <row r="360" spans="1:20" ht="15" customHeight="1">
      <c r="A360" s="26"/>
      <c r="B360" s="26"/>
      <c r="C360" s="26" t="s">
        <v>175</v>
      </c>
      <c r="D360" s="26"/>
      <c r="E360" s="26" t="s">
        <v>182</v>
      </c>
      <c r="F360" s="24">
        <v>2772000</v>
      </c>
      <c r="G360" s="24">
        <v>0</v>
      </c>
      <c r="H360" s="24">
        <v>0</v>
      </c>
      <c r="I360" s="24">
        <v>0</v>
      </c>
      <c r="J360" s="24">
        <v>0</v>
      </c>
      <c r="K360" s="24">
        <v>2772000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2772000</v>
      </c>
      <c r="T360" s="24">
        <v>0</v>
      </c>
    </row>
    <row r="361" spans="1:20" ht="15" customHeight="1">
      <c r="A361" s="26"/>
      <c r="B361" s="26"/>
      <c r="C361" s="26" t="s">
        <v>398</v>
      </c>
      <c r="D361" s="26"/>
      <c r="E361" s="26" t="s">
        <v>376</v>
      </c>
      <c r="F361" s="24">
        <v>4918195.48</v>
      </c>
      <c r="G361" s="24">
        <v>2677230.48</v>
      </c>
      <c r="H361" s="24">
        <v>2346500.48</v>
      </c>
      <c r="I361" s="24">
        <v>329650</v>
      </c>
      <c r="J361" s="24">
        <v>1080</v>
      </c>
      <c r="K361" s="24">
        <v>2240965</v>
      </c>
      <c r="L361" s="24">
        <v>0</v>
      </c>
      <c r="M361" s="24">
        <v>1920465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320500</v>
      </c>
      <c r="T361" s="24">
        <v>0</v>
      </c>
    </row>
    <row r="362" spans="1:20" ht="15" customHeight="1">
      <c r="A362" s="26"/>
      <c r="B362" s="26"/>
      <c r="C362" s="26" t="s">
        <v>83</v>
      </c>
      <c r="D362" s="26"/>
      <c r="E362" s="26" t="s">
        <v>115</v>
      </c>
      <c r="F362" s="24">
        <v>1252817.24</v>
      </c>
      <c r="G362" s="24">
        <v>882617.24</v>
      </c>
      <c r="H362" s="24">
        <v>758575.16</v>
      </c>
      <c r="I362" s="24">
        <v>123922.08</v>
      </c>
      <c r="J362" s="24">
        <v>120</v>
      </c>
      <c r="K362" s="24">
        <v>370200</v>
      </c>
      <c r="L362" s="24">
        <v>0</v>
      </c>
      <c r="M362" s="24">
        <v>248200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122000</v>
      </c>
      <c r="T362" s="24">
        <v>0</v>
      </c>
    </row>
    <row r="363" spans="1:20" ht="15" customHeight="1">
      <c r="A363" s="26"/>
      <c r="B363" s="26"/>
      <c r="C363" s="26" t="s">
        <v>39</v>
      </c>
      <c r="D363" s="26"/>
      <c r="E363" s="26" t="s">
        <v>254</v>
      </c>
      <c r="F363" s="24">
        <v>600000</v>
      </c>
      <c r="G363" s="24">
        <v>0</v>
      </c>
      <c r="H363" s="24">
        <v>0</v>
      </c>
      <c r="I363" s="24">
        <v>0</v>
      </c>
      <c r="J363" s="24">
        <v>0</v>
      </c>
      <c r="K363" s="24">
        <v>600000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600000</v>
      </c>
      <c r="T363" s="24">
        <v>0</v>
      </c>
    </row>
    <row r="364" spans="1:20" ht="15" customHeight="1">
      <c r="A364" s="26" t="s">
        <v>320</v>
      </c>
      <c r="B364" s="26"/>
      <c r="C364" s="26"/>
      <c r="D364" s="26"/>
      <c r="E364" s="26" t="s">
        <v>78</v>
      </c>
      <c r="F364" s="24">
        <v>23367709.44</v>
      </c>
      <c r="G364" s="24">
        <v>8574212.44</v>
      </c>
      <c r="H364" s="24">
        <v>6530699.4</v>
      </c>
      <c r="I364" s="24">
        <v>1805073.04</v>
      </c>
      <c r="J364" s="24">
        <v>238440</v>
      </c>
      <c r="K364" s="24">
        <v>14793497</v>
      </c>
      <c r="L364" s="24">
        <v>0</v>
      </c>
      <c r="M364" s="24">
        <v>3442703</v>
      </c>
      <c r="N364" s="24">
        <v>329316</v>
      </c>
      <c r="O364" s="24">
        <v>0</v>
      </c>
      <c r="P364" s="24">
        <v>0</v>
      </c>
      <c r="Q364" s="24">
        <v>0</v>
      </c>
      <c r="R364" s="24">
        <v>0</v>
      </c>
      <c r="S364" s="24">
        <v>11021478</v>
      </c>
      <c r="T364" s="24">
        <v>0</v>
      </c>
    </row>
    <row r="365" spans="1:20" ht="15" customHeight="1">
      <c r="A365" s="26"/>
      <c r="B365" s="26" t="s">
        <v>372</v>
      </c>
      <c r="C365" s="26"/>
      <c r="D365" s="26"/>
      <c r="E365" s="26" t="s">
        <v>486</v>
      </c>
      <c r="F365" s="24">
        <v>14291290.98</v>
      </c>
      <c r="G365" s="24">
        <v>2586296.98</v>
      </c>
      <c r="H365" s="24">
        <v>1917420.56</v>
      </c>
      <c r="I365" s="24">
        <v>493316.42</v>
      </c>
      <c r="J365" s="24">
        <v>175560</v>
      </c>
      <c r="K365" s="24">
        <v>11704994</v>
      </c>
      <c r="L365" s="24">
        <v>0</v>
      </c>
      <c r="M365" s="24">
        <v>793200</v>
      </c>
      <c r="N365" s="24">
        <v>89316</v>
      </c>
      <c r="O365" s="24">
        <v>0</v>
      </c>
      <c r="P365" s="24">
        <v>0</v>
      </c>
      <c r="Q365" s="24">
        <v>0</v>
      </c>
      <c r="R365" s="24">
        <v>0</v>
      </c>
      <c r="S365" s="24">
        <v>10822478</v>
      </c>
      <c r="T365" s="24">
        <v>0</v>
      </c>
    </row>
    <row r="366" spans="1:20" ht="15" customHeight="1">
      <c r="A366" s="26"/>
      <c r="B366" s="26"/>
      <c r="C366" s="26" t="s">
        <v>255</v>
      </c>
      <c r="D366" s="26"/>
      <c r="E366" s="26" t="s">
        <v>338</v>
      </c>
      <c r="F366" s="24">
        <v>2586296.98</v>
      </c>
      <c r="G366" s="24">
        <v>2586296.98</v>
      </c>
      <c r="H366" s="24">
        <v>1917420.56</v>
      </c>
      <c r="I366" s="24">
        <v>493316.42</v>
      </c>
      <c r="J366" s="24">
        <v>175560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</row>
    <row r="367" spans="1:20" ht="15" customHeight="1">
      <c r="A367" s="26"/>
      <c r="B367" s="26"/>
      <c r="C367" s="26" t="s">
        <v>39</v>
      </c>
      <c r="D367" s="26"/>
      <c r="E367" s="26" t="s">
        <v>158</v>
      </c>
      <c r="F367" s="24">
        <v>11704994</v>
      </c>
      <c r="G367" s="24">
        <v>0</v>
      </c>
      <c r="H367" s="24">
        <v>0</v>
      </c>
      <c r="I367" s="24">
        <v>0</v>
      </c>
      <c r="J367" s="24">
        <v>0</v>
      </c>
      <c r="K367" s="24">
        <v>11704994</v>
      </c>
      <c r="L367" s="24">
        <v>0</v>
      </c>
      <c r="M367" s="24">
        <v>793200</v>
      </c>
      <c r="N367" s="24">
        <v>89316</v>
      </c>
      <c r="O367" s="24">
        <v>0</v>
      </c>
      <c r="P367" s="24">
        <v>0</v>
      </c>
      <c r="Q367" s="24">
        <v>0</v>
      </c>
      <c r="R367" s="24">
        <v>0</v>
      </c>
      <c r="S367" s="24">
        <v>10822478</v>
      </c>
      <c r="T367" s="24">
        <v>0</v>
      </c>
    </row>
    <row r="368" spans="1:20" ht="15" customHeight="1">
      <c r="A368" s="26"/>
      <c r="B368" s="26" t="s">
        <v>255</v>
      </c>
      <c r="C368" s="26"/>
      <c r="D368" s="26"/>
      <c r="E368" s="26" t="s">
        <v>437</v>
      </c>
      <c r="F368" s="24">
        <v>5076113.18</v>
      </c>
      <c r="G368" s="24">
        <v>3564110.18</v>
      </c>
      <c r="H368" s="24">
        <v>2761862.84</v>
      </c>
      <c r="I368" s="24">
        <v>740927.34</v>
      </c>
      <c r="J368" s="24">
        <v>61320</v>
      </c>
      <c r="K368" s="24">
        <v>1512003</v>
      </c>
      <c r="L368" s="24">
        <v>0</v>
      </c>
      <c r="M368" s="24">
        <v>1073003</v>
      </c>
      <c r="N368" s="24">
        <v>240000</v>
      </c>
      <c r="O368" s="24">
        <v>0</v>
      </c>
      <c r="P368" s="24">
        <v>0</v>
      </c>
      <c r="Q368" s="24">
        <v>0</v>
      </c>
      <c r="R368" s="24">
        <v>0</v>
      </c>
      <c r="S368" s="24">
        <v>199000</v>
      </c>
      <c r="T368" s="24">
        <v>0</v>
      </c>
    </row>
    <row r="369" spans="1:20" ht="15" customHeight="1">
      <c r="A369" s="26"/>
      <c r="B369" s="26"/>
      <c r="C369" s="26" t="s">
        <v>372</v>
      </c>
      <c r="D369" s="26"/>
      <c r="E369" s="26" t="s">
        <v>382</v>
      </c>
      <c r="F369" s="24">
        <v>3564110.18</v>
      </c>
      <c r="G369" s="24">
        <v>3564110.18</v>
      </c>
      <c r="H369" s="24">
        <v>2761862.84</v>
      </c>
      <c r="I369" s="24">
        <v>740927.34</v>
      </c>
      <c r="J369" s="24">
        <v>61320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</row>
    <row r="370" spans="1:20" ht="15" customHeight="1">
      <c r="A370" s="26"/>
      <c r="B370" s="26"/>
      <c r="C370" s="26" t="s">
        <v>39</v>
      </c>
      <c r="D370" s="26"/>
      <c r="E370" s="26" t="s">
        <v>66</v>
      </c>
      <c r="F370" s="24">
        <v>1512003</v>
      </c>
      <c r="G370" s="24">
        <v>0</v>
      </c>
      <c r="H370" s="24">
        <v>0</v>
      </c>
      <c r="I370" s="24">
        <v>0</v>
      </c>
      <c r="J370" s="24">
        <v>0</v>
      </c>
      <c r="K370" s="24">
        <v>1512003</v>
      </c>
      <c r="L370" s="24">
        <v>0</v>
      </c>
      <c r="M370" s="24">
        <v>1073003</v>
      </c>
      <c r="N370" s="24">
        <v>240000</v>
      </c>
      <c r="O370" s="24">
        <v>0</v>
      </c>
      <c r="P370" s="24">
        <v>0</v>
      </c>
      <c r="Q370" s="24">
        <v>0</v>
      </c>
      <c r="R370" s="24">
        <v>0</v>
      </c>
      <c r="S370" s="24">
        <v>199000</v>
      </c>
      <c r="T370" s="24">
        <v>0</v>
      </c>
    </row>
    <row r="371" spans="1:20" ht="15" customHeight="1">
      <c r="A371" s="26"/>
      <c r="B371" s="26" t="s">
        <v>253</v>
      </c>
      <c r="C371" s="26"/>
      <c r="D371" s="26"/>
      <c r="E371" s="26" t="s">
        <v>415</v>
      </c>
      <c r="F371" s="24">
        <v>4000305.28</v>
      </c>
      <c r="G371" s="24">
        <v>2423805.28</v>
      </c>
      <c r="H371" s="24">
        <v>1851416</v>
      </c>
      <c r="I371" s="24">
        <v>570829.28</v>
      </c>
      <c r="J371" s="24">
        <v>1560</v>
      </c>
      <c r="K371" s="24">
        <v>1576500</v>
      </c>
      <c r="L371" s="24">
        <v>0</v>
      </c>
      <c r="M371" s="24">
        <v>1576500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</row>
    <row r="372" spans="1:20" ht="15" customHeight="1">
      <c r="A372" s="26"/>
      <c r="B372" s="26"/>
      <c r="C372" s="26" t="s">
        <v>372</v>
      </c>
      <c r="D372" s="26"/>
      <c r="E372" s="26" t="s">
        <v>391</v>
      </c>
      <c r="F372" s="24">
        <v>2423805.28</v>
      </c>
      <c r="G372" s="24">
        <v>2423805.28</v>
      </c>
      <c r="H372" s="24">
        <v>1851416</v>
      </c>
      <c r="I372" s="24">
        <v>570829.28</v>
      </c>
      <c r="J372" s="24">
        <v>1560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</row>
    <row r="373" spans="1:20" ht="15" customHeight="1">
      <c r="A373" s="26"/>
      <c r="B373" s="26"/>
      <c r="C373" s="26" t="s">
        <v>255</v>
      </c>
      <c r="D373" s="26"/>
      <c r="E373" s="26" t="s">
        <v>348</v>
      </c>
      <c r="F373" s="24">
        <v>1576500</v>
      </c>
      <c r="G373" s="24">
        <v>0</v>
      </c>
      <c r="H373" s="24">
        <v>0</v>
      </c>
      <c r="I373" s="24">
        <v>0</v>
      </c>
      <c r="J373" s="24">
        <v>0</v>
      </c>
      <c r="K373" s="24">
        <v>1576500</v>
      </c>
      <c r="L373" s="24">
        <v>0</v>
      </c>
      <c r="M373" s="24">
        <v>1576500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</row>
    <row r="374" spans="1:20" ht="15" customHeight="1">
      <c r="A374" s="26" t="s">
        <v>442</v>
      </c>
      <c r="B374" s="26"/>
      <c r="C374" s="26"/>
      <c r="D374" s="26"/>
      <c r="E374" s="26" t="s">
        <v>117</v>
      </c>
      <c r="F374" s="24">
        <v>6184288.98</v>
      </c>
      <c r="G374" s="24">
        <v>2225272.94</v>
      </c>
      <c r="H374" s="24">
        <v>1724724.84</v>
      </c>
      <c r="I374" s="24">
        <v>499708.1</v>
      </c>
      <c r="J374" s="24">
        <v>840</v>
      </c>
      <c r="K374" s="24">
        <v>3959016.04</v>
      </c>
      <c r="L374" s="24">
        <v>299190.4</v>
      </c>
      <c r="M374" s="24">
        <v>2416996.04</v>
      </c>
      <c r="N374" s="24">
        <v>625729.6</v>
      </c>
      <c r="O374" s="24">
        <v>0</v>
      </c>
      <c r="P374" s="24">
        <v>0</v>
      </c>
      <c r="Q374" s="24">
        <v>0</v>
      </c>
      <c r="R374" s="24">
        <v>0</v>
      </c>
      <c r="S374" s="24">
        <v>617100</v>
      </c>
      <c r="T374" s="24">
        <v>0</v>
      </c>
    </row>
    <row r="375" spans="1:20" ht="15" customHeight="1">
      <c r="A375" s="26"/>
      <c r="B375" s="26" t="s">
        <v>255</v>
      </c>
      <c r="C375" s="26"/>
      <c r="D375" s="26"/>
      <c r="E375" s="26" t="s">
        <v>141</v>
      </c>
      <c r="F375" s="24">
        <v>3804889.4</v>
      </c>
      <c r="G375" s="24">
        <v>1175973.36</v>
      </c>
      <c r="H375" s="24">
        <v>881132</v>
      </c>
      <c r="I375" s="24">
        <v>294721.36</v>
      </c>
      <c r="J375" s="24">
        <v>120</v>
      </c>
      <c r="K375" s="24">
        <v>2628916.04</v>
      </c>
      <c r="L375" s="24">
        <v>299190.4</v>
      </c>
      <c r="M375" s="24">
        <v>2003996.04</v>
      </c>
      <c r="N375" s="24">
        <v>315729.6</v>
      </c>
      <c r="O375" s="24">
        <v>0</v>
      </c>
      <c r="P375" s="24">
        <v>0</v>
      </c>
      <c r="Q375" s="24">
        <v>0</v>
      </c>
      <c r="R375" s="24">
        <v>0</v>
      </c>
      <c r="S375" s="24">
        <v>10000</v>
      </c>
      <c r="T375" s="24">
        <v>0</v>
      </c>
    </row>
    <row r="376" spans="1:20" ht="15" customHeight="1">
      <c r="A376" s="26"/>
      <c r="B376" s="26"/>
      <c r="C376" s="26" t="s">
        <v>372</v>
      </c>
      <c r="D376" s="26"/>
      <c r="E376" s="26" t="s">
        <v>77</v>
      </c>
      <c r="F376" s="24">
        <v>1175973.36</v>
      </c>
      <c r="G376" s="24">
        <v>1175973.36</v>
      </c>
      <c r="H376" s="24">
        <v>881132</v>
      </c>
      <c r="I376" s="24">
        <v>294721.36</v>
      </c>
      <c r="J376" s="24">
        <v>120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</row>
    <row r="377" spans="1:20" ht="15" customHeight="1">
      <c r="A377" s="26"/>
      <c r="B377" s="26"/>
      <c r="C377" s="26" t="s">
        <v>39</v>
      </c>
      <c r="D377" s="26"/>
      <c r="E377" s="26" t="s">
        <v>155</v>
      </c>
      <c r="F377" s="24">
        <v>2628916.04</v>
      </c>
      <c r="G377" s="24">
        <v>0</v>
      </c>
      <c r="H377" s="24">
        <v>0</v>
      </c>
      <c r="I377" s="24">
        <v>0</v>
      </c>
      <c r="J377" s="24">
        <v>0</v>
      </c>
      <c r="K377" s="24">
        <v>2628916.04</v>
      </c>
      <c r="L377" s="24">
        <v>299190.4</v>
      </c>
      <c r="M377" s="24">
        <v>2003996.04</v>
      </c>
      <c r="N377" s="24">
        <v>315729.6</v>
      </c>
      <c r="O377" s="24">
        <v>0</v>
      </c>
      <c r="P377" s="24">
        <v>0</v>
      </c>
      <c r="Q377" s="24">
        <v>0</v>
      </c>
      <c r="R377" s="24">
        <v>0</v>
      </c>
      <c r="S377" s="24">
        <v>10000</v>
      </c>
      <c r="T377" s="24">
        <v>0</v>
      </c>
    </row>
    <row r="378" spans="1:20" ht="15" customHeight="1">
      <c r="A378" s="26"/>
      <c r="B378" s="26" t="s">
        <v>369</v>
      </c>
      <c r="C378" s="26"/>
      <c r="D378" s="26"/>
      <c r="E378" s="26" t="s">
        <v>20</v>
      </c>
      <c r="F378" s="24">
        <v>2379399.58</v>
      </c>
      <c r="G378" s="24">
        <v>1049299.58</v>
      </c>
      <c r="H378" s="24">
        <v>843592.84</v>
      </c>
      <c r="I378" s="24">
        <v>204986.74</v>
      </c>
      <c r="J378" s="24">
        <v>720</v>
      </c>
      <c r="K378" s="24">
        <v>1330100</v>
      </c>
      <c r="L378" s="24">
        <v>0</v>
      </c>
      <c r="M378" s="24">
        <v>413000</v>
      </c>
      <c r="N378" s="24">
        <v>310000</v>
      </c>
      <c r="O378" s="24">
        <v>0</v>
      </c>
      <c r="P378" s="24">
        <v>0</v>
      </c>
      <c r="Q378" s="24">
        <v>0</v>
      </c>
      <c r="R378" s="24">
        <v>0</v>
      </c>
      <c r="S378" s="24">
        <v>607100</v>
      </c>
      <c r="T378" s="24">
        <v>0</v>
      </c>
    </row>
    <row r="379" spans="1:20" ht="15" customHeight="1">
      <c r="A379" s="26"/>
      <c r="B379" s="26"/>
      <c r="C379" s="26" t="s">
        <v>372</v>
      </c>
      <c r="D379" s="26"/>
      <c r="E379" s="26" t="s">
        <v>62</v>
      </c>
      <c r="F379" s="24">
        <v>1049299.58</v>
      </c>
      <c r="G379" s="24">
        <v>1049299.58</v>
      </c>
      <c r="H379" s="24">
        <v>843592.84</v>
      </c>
      <c r="I379" s="24">
        <v>204986.74</v>
      </c>
      <c r="J379" s="24">
        <v>720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</row>
    <row r="380" spans="1:20" ht="15" customHeight="1">
      <c r="A380" s="26"/>
      <c r="B380" s="26"/>
      <c r="C380" s="26" t="s">
        <v>255</v>
      </c>
      <c r="D380" s="26"/>
      <c r="E380" s="26" t="s">
        <v>375</v>
      </c>
      <c r="F380" s="24">
        <v>1070100</v>
      </c>
      <c r="G380" s="24">
        <v>0</v>
      </c>
      <c r="H380" s="24">
        <v>0</v>
      </c>
      <c r="I380" s="24">
        <v>0</v>
      </c>
      <c r="J380" s="24">
        <v>0</v>
      </c>
      <c r="K380" s="24">
        <v>1070100</v>
      </c>
      <c r="L380" s="24">
        <v>0</v>
      </c>
      <c r="M380" s="24">
        <v>153000</v>
      </c>
      <c r="N380" s="24">
        <v>310000</v>
      </c>
      <c r="O380" s="24">
        <v>0</v>
      </c>
      <c r="P380" s="24">
        <v>0</v>
      </c>
      <c r="Q380" s="24">
        <v>0</v>
      </c>
      <c r="R380" s="24">
        <v>0</v>
      </c>
      <c r="S380" s="24">
        <v>607100</v>
      </c>
      <c r="T380" s="24">
        <v>0</v>
      </c>
    </row>
    <row r="381" spans="1:20" ht="15" customHeight="1">
      <c r="A381" s="26"/>
      <c r="B381" s="26"/>
      <c r="C381" s="26" t="s">
        <v>4</v>
      </c>
      <c r="D381" s="26"/>
      <c r="E381" s="26" t="s">
        <v>140</v>
      </c>
      <c r="F381" s="24">
        <v>260000</v>
      </c>
      <c r="G381" s="24">
        <v>0</v>
      </c>
      <c r="H381" s="24">
        <v>0</v>
      </c>
      <c r="I381" s="24">
        <v>0</v>
      </c>
      <c r="J381" s="24">
        <v>0</v>
      </c>
      <c r="K381" s="24">
        <v>260000</v>
      </c>
      <c r="L381" s="24">
        <v>0</v>
      </c>
      <c r="M381" s="24">
        <v>260000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</row>
    <row r="382" spans="1:20" ht="15" customHeight="1">
      <c r="A382" s="26" t="s">
        <v>294</v>
      </c>
      <c r="B382" s="26"/>
      <c r="C382" s="26"/>
      <c r="D382" s="26"/>
      <c r="E382" s="26" t="s">
        <v>279</v>
      </c>
      <c r="F382" s="24">
        <v>22523204.84</v>
      </c>
      <c r="G382" s="24">
        <v>12364032.84</v>
      </c>
      <c r="H382" s="24">
        <v>10273815.74</v>
      </c>
      <c r="I382" s="24">
        <v>2084697.1</v>
      </c>
      <c r="J382" s="24">
        <v>5520</v>
      </c>
      <c r="K382" s="24">
        <v>10159172</v>
      </c>
      <c r="L382" s="24">
        <v>0</v>
      </c>
      <c r="M382" s="24">
        <v>9260172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61000</v>
      </c>
      <c r="T382" s="24">
        <v>838000</v>
      </c>
    </row>
    <row r="383" spans="1:20" ht="15" customHeight="1">
      <c r="A383" s="26"/>
      <c r="B383" s="26" t="s">
        <v>372</v>
      </c>
      <c r="C383" s="26"/>
      <c r="D383" s="26"/>
      <c r="E383" s="26" t="s">
        <v>31</v>
      </c>
      <c r="F383" s="24">
        <v>20249288.94</v>
      </c>
      <c r="G383" s="24">
        <v>11177136.94</v>
      </c>
      <c r="H383" s="24">
        <v>9268550.9</v>
      </c>
      <c r="I383" s="24">
        <v>1903186.04</v>
      </c>
      <c r="J383" s="24">
        <v>5400</v>
      </c>
      <c r="K383" s="24">
        <v>9072152</v>
      </c>
      <c r="L383" s="24">
        <v>0</v>
      </c>
      <c r="M383" s="24">
        <v>9011152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61000</v>
      </c>
      <c r="T383" s="24">
        <v>0</v>
      </c>
    </row>
    <row r="384" spans="1:20" ht="15" customHeight="1">
      <c r="A384" s="26"/>
      <c r="B384" s="26"/>
      <c r="C384" s="26" t="s">
        <v>372</v>
      </c>
      <c r="D384" s="26"/>
      <c r="E384" s="26" t="s">
        <v>406</v>
      </c>
      <c r="F384" s="24">
        <v>9274123.82</v>
      </c>
      <c r="G384" s="24">
        <v>9274123.82</v>
      </c>
      <c r="H384" s="24">
        <v>7681204.68</v>
      </c>
      <c r="I384" s="24">
        <v>1588719.14</v>
      </c>
      <c r="J384" s="24">
        <v>4200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</row>
    <row r="385" spans="1:20" ht="15" customHeight="1">
      <c r="A385" s="26"/>
      <c r="B385" s="26"/>
      <c r="C385" s="26" t="s">
        <v>255</v>
      </c>
      <c r="D385" s="26"/>
      <c r="E385" s="26" t="s">
        <v>326</v>
      </c>
      <c r="F385" s="24">
        <v>265500</v>
      </c>
      <c r="G385" s="24">
        <v>0</v>
      </c>
      <c r="H385" s="24">
        <v>0</v>
      </c>
      <c r="I385" s="24">
        <v>0</v>
      </c>
      <c r="J385" s="24">
        <v>0</v>
      </c>
      <c r="K385" s="24">
        <v>265500</v>
      </c>
      <c r="L385" s="24">
        <v>0</v>
      </c>
      <c r="M385" s="24">
        <v>255500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10000</v>
      </c>
      <c r="T385" s="24">
        <v>0</v>
      </c>
    </row>
    <row r="386" spans="1:20" ht="15" customHeight="1">
      <c r="A386" s="26"/>
      <c r="B386" s="26"/>
      <c r="C386" s="26" t="s">
        <v>253</v>
      </c>
      <c r="D386" s="26"/>
      <c r="E386" s="26" t="s">
        <v>178</v>
      </c>
      <c r="F386" s="24">
        <v>1246400</v>
      </c>
      <c r="G386" s="24">
        <v>0</v>
      </c>
      <c r="H386" s="24">
        <v>0</v>
      </c>
      <c r="I386" s="24">
        <v>0</v>
      </c>
      <c r="J386" s="24">
        <v>0</v>
      </c>
      <c r="K386" s="24">
        <v>1246400</v>
      </c>
      <c r="L386" s="24">
        <v>0</v>
      </c>
      <c r="M386" s="24">
        <v>1210400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36000</v>
      </c>
      <c r="T386" s="24">
        <v>0</v>
      </c>
    </row>
    <row r="387" spans="1:20" ht="15" customHeight="1">
      <c r="A387" s="26"/>
      <c r="B387" s="26"/>
      <c r="C387" s="26" t="s">
        <v>175</v>
      </c>
      <c r="D387" s="26"/>
      <c r="E387" s="26" t="s">
        <v>223</v>
      </c>
      <c r="F387" s="24">
        <v>1594120</v>
      </c>
      <c r="G387" s="24">
        <v>0</v>
      </c>
      <c r="H387" s="24">
        <v>0</v>
      </c>
      <c r="I387" s="24">
        <v>0</v>
      </c>
      <c r="J387" s="24">
        <v>0</v>
      </c>
      <c r="K387" s="24">
        <v>1594120</v>
      </c>
      <c r="L387" s="24">
        <v>0</v>
      </c>
      <c r="M387" s="24">
        <v>1594120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</row>
    <row r="388" spans="1:20" ht="15" customHeight="1">
      <c r="A388" s="26"/>
      <c r="B388" s="26"/>
      <c r="C388" s="26" t="s">
        <v>278</v>
      </c>
      <c r="D388" s="26"/>
      <c r="E388" s="26" t="s">
        <v>72</v>
      </c>
      <c r="F388" s="24">
        <v>4292732</v>
      </c>
      <c r="G388" s="24">
        <v>0</v>
      </c>
      <c r="H388" s="24">
        <v>0</v>
      </c>
      <c r="I388" s="24">
        <v>0</v>
      </c>
      <c r="J388" s="24">
        <v>0</v>
      </c>
      <c r="K388" s="24">
        <v>4292732</v>
      </c>
      <c r="L388" s="24">
        <v>0</v>
      </c>
      <c r="M388" s="24">
        <v>4292732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</row>
    <row r="389" spans="1:20" ht="15" customHeight="1">
      <c r="A389" s="26"/>
      <c r="B389" s="26"/>
      <c r="C389" s="26" t="s">
        <v>38</v>
      </c>
      <c r="D389" s="26"/>
      <c r="E389" s="26" t="s">
        <v>422</v>
      </c>
      <c r="F389" s="24">
        <v>2071413.12</v>
      </c>
      <c r="G389" s="24">
        <v>1903013.12</v>
      </c>
      <c r="H389" s="24">
        <v>1587346.22</v>
      </c>
      <c r="I389" s="24">
        <v>314466.9</v>
      </c>
      <c r="J389" s="24">
        <v>1200</v>
      </c>
      <c r="K389" s="24">
        <v>168400</v>
      </c>
      <c r="L389" s="24">
        <v>0</v>
      </c>
      <c r="M389" s="24">
        <v>168400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</row>
    <row r="390" spans="1:20" ht="15" customHeight="1">
      <c r="A390" s="26"/>
      <c r="B390" s="26"/>
      <c r="C390" s="26" t="s">
        <v>39</v>
      </c>
      <c r="D390" s="26"/>
      <c r="E390" s="26" t="s">
        <v>0</v>
      </c>
      <c r="F390" s="24">
        <v>1505000</v>
      </c>
      <c r="G390" s="24">
        <v>0</v>
      </c>
      <c r="H390" s="24">
        <v>0</v>
      </c>
      <c r="I390" s="24">
        <v>0</v>
      </c>
      <c r="J390" s="24">
        <v>0</v>
      </c>
      <c r="K390" s="24">
        <v>1505000</v>
      </c>
      <c r="L390" s="24">
        <v>0</v>
      </c>
      <c r="M390" s="24">
        <v>1490000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15000</v>
      </c>
      <c r="T390" s="24">
        <v>0</v>
      </c>
    </row>
    <row r="391" spans="1:20" ht="15" customHeight="1">
      <c r="A391" s="26"/>
      <c r="B391" s="26" t="s">
        <v>4</v>
      </c>
      <c r="C391" s="26"/>
      <c r="D391" s="26"/>
      <c r="E391" s="26" t="s">
        <v>231</v>
      </c>
      <c r="F391" s="24">
        <v>956639.48</v>
      </c>
      <c r="G391" s="24">
        <v>707619.48</v>
      </c>
      <c r="H391" s="24">
        <v>576282</v>
      </c>
      <c r="I391" s="24">
        <v>131217.48</v>
      </c>
      <c r="J391" s="24">
        <v>120</v>
      </c>
      <c r="K391" s="24">
        <v>249020</v>
      </c>
      <c r="L391" s="24">
        <v>0</v>
      </c>
      <c r="M391" s="24">
        <v>249020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</row>
    <row r="392" spans="1:20" ht="15" customHeight="1">
      <c r="A392" s="26"/>
      <c r="B392" s="26"/>
      <c r="C392" s="26" t="s">
        <v>372</v>
      </c>
      <c r="D392" s="26"/>
      <c r="E392" s="26" t="s">
        <v>204</v>
      </c>
      <c r="F392" s="24">
        <v>707619.48</v>
      </c>
      <c r="G392" s="24">
        <v>707619.48</v>
      </c>
      <c r="H392" s="24">
        <v>576282</v>
      </c>
      <c r="I392" s="24">
        <v>131217.48</v>
      </c>
      <c r="J392" s="24">
        <v>120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</row>
    <row r="393" spans="1:20" ht="15" customHeight="1">
      <c r="A393" s="26"/>
      <c r="B393" s="26"/>
      <c r="C393" s="26" t="s">
        <v>255</v>
      </c>
      <c r="D393" s="26"/>
      <c r="E393" s="26" t="s">
        <v>482</v>
      </c>
      <c r="F393" s="24">
        <v>249020</v>
      </c>
      <c r="G393" s="24">
        <v>0</v>
      </c>
      <c r="H393" s="24">
        <v>0</v>
      </c>
      <c r="I393" s="24">
        <v>0</v>
      </c>
      <c r="J393" s="24">
        <v>0</v>
      </c>
      <c r="K393" s="24">
        <v>249020</v>
      </c>
      <c r="L393" s="24">
        <v>0</v>
      </c>
      <c r="M393" s="24">
        <v>249020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</row>
    <row r="394" spans="1:20" ht="15" customHeight="1">
      <c r="A394" s="26"/>
      <c r="B394" s="26" t="s">
        <v>369</v>
      </c>
      <c r="C394" s="26"/>
      <c r="D394" s="26"/>
      <c r="E394" s="26" t="s">
        <v>190</v>
      </c>
      <c r="F394" s="24">
        <v>1317276.42</v>
      </c>
      <c r="G394" s="24">
        <v>479276.42</v>
      </c>
      <c r="H394" s="24">
        <v>428982.84</v>
      </c>
      <c r="I394" s="24">
        <v>50293.58</v>
      </c>
      <c r="J394" s="24">
        <v>0</v>
      </c>
      <c r="K394" s="24">
        <v>838000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838000</v>
      </c>
    </row>
    <row r="395" spans="1:20" ht="15" customHeight="1">
      <c r="A395" s="26"/>
      <c r="B395" s="26"/>
      <c r="C395" s="26" t="s">
        <v>4</v>
      </c>
      <c r="D395" s="26"/>
      <c r="E395" s="26" t="s">
        <v>257</v>
      </c>
      <c r="F395" s="24">
        <v>589276.42</v>
      </c>
      <c r="G395" s="24">
        <v>479276.42</v>
      </c>
      <c r="H395" s="24">
        <v>428982.84</v>
      </c>
      <c r="I395" s="24">
        <v>50293.58</v>
      </c>
      <c r="J395" s="24">
        <v>0</v>
      </c>
      <c r="K395" s="24">
        <v>110000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110000</v>
      </c>
    </row>
    <row r="396" spans="1:20" ht="15" customHeight="1">
      <c r="A396" s="26"/>
      <c r="B396" s="26"/>
      <c r="C396" s="26" t="s">
        <v>39</v>
      </c>
      <c r="D396" s="26"/>
      <c r="E396" s="26" t="s">
        <v>230</v>
      </c>
      <c r="F396" s="24">
        <v>728000</v>
      </c>
      <c r="G396" s="24">
        <v>0</v>
      </c>
      <c r="H396" s="24">
        <v>0</v>
      </c>
      <c r="I396" s="24">
        <v>0</v>
      </c>
      <c r="J396" s="24">
        <v>0</v>
      </c>
      <c r="K396" s="24">
        <v>728000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728000</v>
      </c>
    </row>
    <row r="397" spans="1:20" ht="15" customHeight="1">
      <c r="A397" s="26" t="s">
        <v>189</v>
      </c>
      <c r="B397" s="26"/>
      <c r="C397" s="26"/>
      <c r="D397" s="26"/>
      <c r="E397" s="26" t="s">
        <v>399</v>
      </c>
      <c r="F397" s="24">
        <v>43896498.94</v>
      </c>
      <c r="G397" s="24">
        <v>33571048.94</v>
      </c>
      <c r="H397" s="24">
        <v>2251486.26</v>
      </c>
      <c r="I397" s="24">
        <v>400408.52</v>
      </c>
      <c r="J397" s="24">
        <v>30919154.16</v>
      </c>
      <c r="K397" s="24">
        <v>10325450</v>
      </c>
      <c r="L397" s="24">
        <v>1119606</v>
      </c>
      <c r="M397" s="24">
        <v>2091044</v>
      </c>
      <c r="N397" s="24">
        <v>2710000</v>
      </c>
      <c r="O397" s="24">
        <v>0</v>
      </c>
      <c r="P397" s="24">
        <v>0</v>
      </c>
      <c r="Q397" s="24">
        <v>0</v>
      </c>
      <c r="R397" s="24">
        <v>4316800</v>
      </c>
      <c r="S397" s="24">
        <v>88000</v>
      </c>
      <c r="T397" s="24">
        <v>0</v>
      </c>
    </row>
    <row r="398" spans="1:20" ht="15" customHeight="1">
      <c r="A398" s="26"/>
      <c r="B398" s="26" t="s">
        <v>372</v>
      </c>
      <c r="C398" s="26"/>
      <c r="D398" s="26"/>
      <c r="E398" s="26" t="s">
        <v>14</v>
      </c>
      <c r="F398" s="24">
        <v>3744000</v>
      </c>
      <c r="G398" s="24">
        <v>0</v>
      </c>
      <c r="H398" s="24">
        <v>0</v>
      </c>
      <c r="I398" s="24">
        <v>0</v>
      </c>
      <c r="J398" s="24">
        <v>0</v>
      </c>
      <c r="K398" s="24">
        <v>3744000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3744000</v>
      </c>
      <c r="S398" s="24">
        <v>0</v>
      </c>
      <c r="T398" s="24">
        <v>0</v>
      </c>
    </row>
    <row r="399" spans="1:20" ht="15" customHeight="1">
      <c r="A399" s="26"/>
      <c r="B399" s="26"/>
      <c r="C399" s="26" t="s">
        <v>139</v>
      </c>
      <c r="D399" s="26"/>
      <c r="E399" s="26" t="s">
        <v>127</v>
      </c>
      <c r="F399" s="24">
        <v>3744000</v>
      </c>
      <c r="G399" s="24">
        <v>0</v>
      </c>
      <c r="H399" s="24">
        <v>0</v>
      </c>
      <c r="I399" s="24">
        <v>0</v>
      </c>
      <c r="J399" s="24">
        <v>0</v>
      </c>
      <c r="K399" s="24">
        <v>3744000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3744000</v>
      </c>
      <c r="S399" s="24">
        <v>0</v>
      </c>
      <c r="T399" s="24">
        <v>0</v>
      </c>
    </row>
    <row r="400" spans="1:20" ht="15" customHeight="1">
      <c r="A400" s="26"/>
      <c r="B400" s="26" t="s">
        <v>255</v>
      </c>
      <c r="C400" s="26"/>
      <c r="D400" s="26"/>
      <c r="E400" s="26" t="s">
        <v>88</v>
      </c>
      <c r="F400" s="24">
        <v>33627474.16</v>
      </c>
      <c r="G400" s="24">
        <v>30917474.16</v>
      </c>
      <c r="H400" s="24">
        <v>0</v>
      </c>
      <c r="I400" s="24">
        <v>0</v>
      </c>
      <c r="J400" s="24">
        <v>30917474.16</v>
      </c>
      <c r="K400" s="24">
        <v>2710000</v>
      </c>
      <c r="L400" s="24">
        <v>0</v>
      </c>
      <c r="M400" s="24">
        <v>0</v>
      </c>
      <c r="N400" s="24">
        <v>2710000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</row>
    <row r="401" spans="1:20" ht="15" customHeight="1">
      <c r="A401" s="26"/>
      <c r="B401" s="26"/>
      <c r="C401" s="26" t="s">
        <v>372</v>
      </c>
      <c r="D401" s="26"/>
      <c r="E401" s="26" t="s">
        <v>492</v>
      </c>
      <c r="F401" s="24">
        <v>33627474.16</v>
      </c>
      <c r="G401" s="24">
        <v>30917474.16</v>
      </c>
      <c r="H401" s="24">
        <v>0</v>
      </c>
      <c r="I401" s="24">
        <v>0</v>
      </c>
      <c r="J401" s="24">
        <v>30917474.16</v>
      </c>
      <c r="K401" s="24">
        <v>2710000</v>
      </c>
      <c r="L401" s="24">
        <v>0</v>
      </c>
      <c r="M401" s="24">
        <v>0</v>
      </c>
      <c r="N401" s="24">
        <v>2710000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</row>
    <row r="402" spans="1:20" ht="15" customHeight="1">
      <c r="A402" s="26"/>
      <c r="B402" s="26" t="s">
        <v>139</v>
      </c>
      <c r="C402" s="26"/>
      <c r="D402" s="26"/>
      <c r="E402" s="26" t="s">
        <v>235</v>
      </c>
      <c r="F402" s="24">
        <v>6525024.78</v>
      </c>
      <c r="G402" s="24">
        <v>2653574.78</v>
      </c>
      <c r="H402" s="24">
        <v>2251486.26</v>
      </c>
      <c r="I402" s="24">
        <v>400408.52</v>
      </c>
      <c r="J402" s="24">
        <v>1680</v>
      </c>
      <c r="K402" s="24">
        <v>3871450</v>
      </c>
      <c r="L402" s="24">
        <v>1119606</v>
      </c>
      <c r="M402" s="24">
        <v>2091044</v>
      </c>
      <c r="N402" s="24">
        <v>0</v>
      </c>
      <c r="O402" s="24">
        <v>0</v>
      </c>
      <c r="P402" s="24">
        <v>0</v>
      </c>
      <c r="Q402" s="24">
        <v>0</v>
      </c>
      <c r="R402" s="24">
        <v>572800</v>
      </c>
      <c r="S402" s="24">
        <v>88000</v>
      </c>
      <c r="T402" s="24">
        <v>0</v>
      </c>
    </row>
    <row r="403" spans="1:20" ht="15" customHeight="1">
      <c r="A403" s="26"/>
      <c r="B403" s="26"/>
      <c r="C403" s="26" t="s">
        <v>39</v>
      </c>
      <c r="D403" s="26"/>
      <c r="E403" s="26" t="s">
        <v>61</v>
      </c>
      <c r="F403" s="24">
        <v>6525024.78</v>
      </c>
      <c r="G403" s="24">
        <v>2653574.78</v>
      </c>
      <c r="H403" s="24">
        <v>2251486.26</v>
      </c>
      <c r="I403" s="24">
        <v>400408.52</v>
      </c>
      <c r="J403" s="24">
        <v>1680</v>
      </c>
      <c r="K403" s="24">
        <v>3871450</v>
      </c>
      <c r="L403" s="24">
        <v>1119606</v>
      </c>
      <c r="M403" s="24">
        <v>2091044</v>
      </c>
      <c r="N403" s="24">
        <v>0</v>
      </c>
      <c r="O403" s="24">
        <v>0</v>
      </c>
      <c r="P403" s="24">
        <v>0</v>
      </c>
      <c r="Q403" s="24">
        <v>0</v>
      </c>
      <c r="R403" s="24">
        <v>572800</v>
      </c>
      <c r="S403" s="24">
        <v>88000</v>
      </c>
      <c r="T403" s="24">
        <v>0</v>
      </c>
    </row>
    <row r="404" spans="1:20" ht="15" customHeight="1">
      <c r="A404" s="26" t="s">
        <v>60</v>
      </c>
      <c r="B404" s="26"/>
      <c r="C404" s="26"/>
      <c r="D404" s="26"/>
      <c r="E404" s="26" t="s">
        <v>130</v>
      </c>
      <c r="F404" s="24">
        <v>5672081.76</v>
      </c>
      <c r="G404" s="24">
        <v>2189081.76</v>
      </c>
      <c r="H404" s="24">
        <v>1809322.72</v>
      </c>
      <c r="I404" s="24">
        <v>308959.04</v>
      </c>
      <c r="J404" s="24">
        <v>70800</v>
      </c>
      <c r="K404" s="24">
        <v>3483000</v>
      </c>
      <c r="L404" s="24">
        <v>0</v>
      </c>
      <c r="M404" s="24">
        <v>170000</v>
      </c>
      <c r="N404" s="24">
        <v>0</v>
      </c>
      <c r="O404" s="24">
        <v>0</v>
      </c>
      <c r="P404" s="24">
        <v>0</v>
      </c>
      <c r="Q404" s="24">
        <v>0</v>
      </c>
      <c r="R404" s="24">
        <v>3060000</v>
      </c>
      <c r="S404" s="24">
        <v>253000</v>
      </c>
      <c r="T404" s="24">
        <v>0</v>
      </c>
    </row>
    <row r="405" spans="1:20" ht="15" customHeight="1">
      <c r="A405" s="26"/>
      <c r="B405" s="26" t="s">
        <v>372</v>
      </c>
      <c r="C405" s="26"/>
      <c r="D405" s="26"/>
      <c r="E405" s="26" t="s">
        <v>234</v>
      </c>
      <c r="F405" s="24">
        <v>2672081.76</v>
      </c>
      <c r="G405" s="24">
        <v>2189081.76</v>
      </c>
      <c r="H405" s="24">
        <v>1809322.72</v>
      </c>
      <c r="I405" s="24">
        <v>308959.04</v>
      </c>
      <c r="J405" s="24">
        <v>70800</v>
      </c>
      <c r="K405" s="24">
        <v>483000</v>
      </c>
      <c r="L405" s="24">
        <v>0</v>
      </c>
      <c r="M405" s="24">
        <v>170000</v>
      </c>
      <c r="N405" s="24">
        <v>0</v>
      </c>
      <c r="O405" s="24">
        <v>0</v>
      </c>
      <c r="P405" s="24">
        <v>0</v>
      </c>
      <c r="Q405" s="24">
        <v>0</v>
      </c>
      <c r="R405" s="24">
        <v>60000</v>
      </c>
      <c r="S405" s="24">
        <v>253000</v>
      </c>
      <c r="T405" s="24">
        <v>0</v>
      </c>
    </row>
    <row r="406" spans="1:20" ht="15" customHeight="1">
      <c r="A406" s="26"/>
      <c r="B406" s="26"/>
      <c r="C406" s="26" t="s">
        <v>372</v>
      </c>
      <c r="D406" s="26"/>
      <c r="E406" s="26" t="s">
        <v>435</v>
      </c>
      <c r="F406" s="24">
        <v>2189081.76</v>
      </c>
      <c r="G406" s="24">
        <v>2189081.76</v>
      </c>
      <c r="H406" s="24">
        <v>1809322.72</v>
      </c>
      <c r="I406" s="24">
        <v>308959.04</v>
      </c>
      <c r="J406" s="24">
        <v>70800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</row>
    <row r="407" spans="1:20" ht="15" customHeight="1">
      <c r="A407" s="26"/>
      <c r="B407" s="26"/>
      <c r="C407" s="26" t="s">
        <v>39</v>
      </c>
      <c r="D407" s="26"/>
      <c r="E407" s="26" t="s">
        <v>129</v>
      </c>
      <c r="F407" s="24">
        <v>483000</v>
      </c>
      <c r="G407" s="24">
        <v>0</v>
      </c>
      <c r="H407" s="24">
        <v>0</v>
      </c>
      <c r="I407" s="24">
        <v>0</v>
      </c>
      <c r="J407" s="24">
        <v>0</v>
      </c>
      <c r="K407" s="24">
        <v>483000</v>
      </c>
      <c r="L407" s="24">
        <v>0</v>
      </c>
      <c r="M407" s="24">
        <v>170000</v>
      </c>
      <c r="N407" s="24">
        <v>0</v>
      </c>
      <c r="O407" s="24">
        <v>0</v>
      </c>
      <c r="P407" s="24">
        <v>0</v>
      </c>
      <c r="Q407" s="24">
        <v>0</v>
      </c>
      <c r="R407" s="24">
        <v>60000</v>
      </c>
      <c r="S407" s="24">
        <v>253000</v>
      </c>
      <c r="T407" s="24">
        <v>0</v>
      </c>
    </row>
    <row r="408" spans="1:20" ht="15" customHeight="1">
      <c r="A408" s="26"/>
      <c r="B408" s="26" t="s">
        <v>4</v>
      </c>
      <c r="C408" s="26"/>
      <c r="D408" s="26"/>
      <c r="E408" s="26" t="s">
        <v>11</v>
      </c>
      <c r="F408" s="24">
        <v>3000000</v>
      </c>
      <c r="G408" s="24">
        <v>0</v>
      </c>
      <c r="H408" s="24">
        <v>0</v>
      </c>
      <c r="I408" s="24">
        <v>0</v>
      </c>
      <c r="J408" s="24">
        <v>0</v>
      </c>
      <c r="K408" s="24">
        <v>3000000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3000000</v>
      </c>
      <c r="S408" s="24">
        <v>0</v>
      </c>
      <c r="T408" s="24">
        <v>0</v>
      </c>
    </row>
    <row r="409" spans="1:20" ht="15" customHeight="1">
      <c r="A409" s="26"/>
      <c r="B409" s="26"/>
      <c r="C409" s="26" t="s">
        <v>139</v>
      </c>
      <c r="D409" s="26"/>
      <c r="E409" s="26" t="s">
        <v>166</v>
      </c>
      <c r="F409" s="24">
        <v>3000000</v>
      </c>
      <c r="G409" s="24">
        <v>0</v>
      </c>
      <c r="H409" s="24">
        <v>0</v>
      </c>
      <c r="I409" s="24">
        <v>0</v>
      </c>
      <c r="J409" s="24">
        <v>0</v>
      </c>
      <c r="K409" s="24">
        <v>3000000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3000000</v>
      </c>
      <c r="S409" s="24">
        <v>0</v>
      </c>
      <c r="T409" s="24">
        <v>0</v>
      </c>
    </row>
    <row r="410" spans="1:20" ht="15" customHeight="1">
      <c r="A410" s="26" t="s">
        <v>184</v>
      </c>
      <c r="B410" s="26"/>
      <c r="C410" s="26"/>
      <c r="D410" s="26"/>
      <c r="E410" s="26" t="s">
        <v>16</v>
      </c>
      <c r="F410" s="24">
        <v>65100000</v>
      </c>
      <c r="G410" s="24">
        <v>0</v>
      </c>
      <c r="H410" s="24">
        <v>0</v>
      </c>
      <c r="I410" s="24">
        <v>0</v>
      </c>
      <c r="J410" s="24">
        <v>0</v>
      </c>
      <c r="K410" s="24">
        <v>65100000</v>
      </c>
      <c r="L410" s="24">
        <v>50400000</v>
      </c>
      <c r="M410" s="24">
        <v>12700000</v>
      </c>
      <c r="N410" s="24">
        <v>2000000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</row>
    <row r="411" spans="1:20" ht="15" customHeight="1">
      <c r="A411" s="26"/>
      <c r="B411" s="26" t="s">
        <v>255</v>
      </c>
      <c r="C411" s="26"/>
      <c r="D411" s="26"/>
      <c r="E411" s="26" t="s">
        <v>451</v>
      </c>
      <c r="F411" s="24">
        <v>65100000</v>
      </c>
      <c r="G411" s="24">
        <v>0</v>
      </c>
      <c r="H411" s="24">
        <v>0</v>
      </c>
      <c r="I411" s="24">
        <v>0</v>
      </c>
      <c r="J411" s="24">
        <v>0</v>
      </c>
      <c r="K411" s="24">
        <v>65100000</v>
      </c>
      <c r="L411" s="24">
        <v>50400000</v>
      </c>
      <c r="M411" s="24">
        <v>12700000</v>
      </c>
      <c r="N411" s="24">
        <v>2000000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</row>
    <row r="412" spans="1:20" ht="15" customHeight="1">
      <c r="A412" s="26"/>
      <c r="B412" s="26"/>
      <c r="C412" s="26"/>
      <c r="D412" s="26"/>
      <c r="E412" s="26" t="s">
        <v>351</v>
      </c>
      <c r="F412" s="24">
        <v>65100000</v>
      </c>
      <c r="G412" s="24">
        <v>0</v>
      </c>
      <c r="H412" s="24">
        <v>0</v>
      </c>
      <c r="I412" s="24">
        <v>0</v>
      </c>
      <c r="J412" s="24">
        <v>0</v>
      </c>
      <c r="K412" s="24">
        <v>65100000</v>
      </c>
      <c r="L412" s="24">
        <v>50400000</v>
      </c>
      <c r="M412" s="24">
        <v>12700000</v>
      </c>
      <c r="N412" s="24">
        <v>2000000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</row>
    <row r="413" spans="1:20" ht="15" customHeight="1">
      <c r="A413" s="26" t="s">
        <v>17</v>
      </c>
      <c r="B413" s="26"/>
      <c r="C413" s="26"/>
      <c r="D413" s="26"/>
      <c r="E413" s="26" t="s">
        <v>176</v>
      </c>
      <c r="F413" s="24">
        <v>13500000</v>
      </c>
      <c r="G413" s="24">
        <v>0</v>
      </c>
      <c r="H413" s="24">
        <v>0</v>
      </c>
      <c r="I413" s="24">
        <v>0</v>
      </c>
      <c r="J413" s="24">
        <v>0</v>
      </c>
      <c r="K413" s="24">
        <v>13500000</v>
      </c>
      <c r="L413" s="24">
        <v>0</v>
      </c>
      <c r="M413" s="24">
        <v>3500000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10000000</v>
      </c>
      <c r="T413" s="24">
        <v>0</v>
      </c>
    </row>
    <row r="414" spans="1:20" ht="15" customHeight="1">
      <c r="A414" s="26"/>
      <c r="B414" s="26" t="s">
        <v>139</v>
      </c>
      <c r="C414" s="26"/>
      <c r="D414" s="26"/>
      <c r="E414" s="26" t="s">
        <v>89</v>
      </c>
      <c r="F414" s="24">
        <v>13500000</v>
      </c>
      <c r="G414" s="24">
        <v>0</v>
      </c>
      <c r="H414" s="24">
        <v>0</v>
      </c>
      <c r="I414" s="24">
        <v>0</v>
      </c>
      <c r="J414" s="24">
        <v>0</v>
      </c>
      <c r="K414" s="24">
        <v>13500000</v>
      </c>
      <c r="L414" s="24">
        <v>0</v>
      </c>
      <c r="M414" s="24">
        <v>3500000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10000000</v>
      </c>
      <c r="T414" s="24">
        <v>0</v>
      </c>
    </row>
    <row r="415" spans="1:20" ht="15" customHeight="1">
      <c r="A415" s="26"/>
      <c r="B415" s="26"/>
      <c r="C415" s="26" t="s">
        <v>372</v>
      </c>
      <c r="D415" s="26"/>
      <c r="E415" s="26" t="s">
        <v>430</v>
      </c>
      <c r="F415" s="24">
        <v>10000000</v>
      </c>
      <c r="G415" s="24">
        <v>0</v>
      </c>
      <c r="H415" s="24">
        <v>0</v>
      </c>
      <c r="I415" s="24">
        <v>0</v>
      </c>
      <c r="J415" s="24">
        <v>0</v>
      </c>
      <c r="K415" s="24">
        <v>10000000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10000000</v>
      </c>
      <c r="T415" s="24">
        <v>0</v>
      </c>
    </row>
    <row r="416" spans="1:20" ht="15" customHeight="1">
      <c r="A416" s="26"/>
      <c r="B416" s="26"/>
      <c r="C416" s="26" t="s">
        <v>139</v>
      </c>
      <c r="D416" s="26"/>
      <c r="E416" s="26" t="s">
        <v>245</v>
      </c>
      <c r="F416" s="24">
        <v>3500000</v>
      </c>
      <c r="G416" s="24">
        <v>0</v>
      </c>
      <c r="H416" s="24">
        <v>0</v>
      </c>
      <c r="I416" s="24">
        <v>0</v>
      </c>
      <c r="J416" s="24">
        <v>0</v>
      </c>
      <c r="K416" s="24">
        <v>3500000</v>
      </c>
      <c r="L416" s="24">
        <v>0</v>
      </c>
      <c r="M416" s="24">
        <v>3500000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</row>
    <row r="417" spans="1:20" ht="15" customHeight="1">
      <c r="A417" s="26" t="s">
        <v>157</v>
      </c>
      <c r="B417" s="26"/>
      <c r="C417" s="26"/>
      <c r="D417" s="26"/>
      <c r="E417" s="26" t="s">
        <v>421</v>
      </c>
      <c r="F417" s="24">
        <v>9894400</v>
      </c>
      <c r="G417" s="24">
        <v>0</v>
      </c>
      <c r="H417" s="24">
        <v>0</v>
      </c>
      <c r="I417" s="24">
        <v>0</v>
      </c>
      <c r="J417" s="24">
        <v>0</v>
      </c>
      <c r="K417" s="24">
        <v>9894400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9894400</v>
      </c>
      <c r="T417" s="24">
        <v>0</v>
      </c>
    </row>
    <row r="418" spans="1:20" ht="15" customHeight="1">
      <c r="A418" s="26"/>
      <c r="B418" s="26" t="s">
        <v>139</v>
      </c>
      <c r="C418" s="26"/>
      <c r="D418" s="26"/>
      <c r="E418" s="26" t="s">
        <v>337</v>
      </c>
      <c r="F418" s="24">
        <v>9894400</v>
      </c>
      <c r="G418" s="24">
        <v>0</v>
      </c>
      <c r="H418" s="24">
        <v>0</v>
      </c>
      <c r="I418" s="24">
        <v>0</v>
      </c>
      <c r="J418" s="24">
        <v>0</v>
      </c>
      <c r="K418" s="24">
        <v>9894400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9894400</v>
      </c>
      <c r="T418" s="24">
        <v>0</v>
      </c>
    </row>
    <row r="419" spans="1:20" ht="15" customHeight="1">
      <c r="A419" s="26"/>
      <c r="B419" s="26"/>
      <c r="C419" s="26" t="s">
        <v>372</v>
      </c>
      <c r="D419" s="26"/>
      <c r="E419" s="26" t="s">
        <v>211</v>
      </c>
      <c r="F419" s="24">
        <v>9894400</v>
      </c>
      <c r="G419" s="24">
        <v>0</v>
      </c>
      <c r="H419" s="24">
        <v>0</v>
      </c>
      <c r="I419" s="24">
        <v>0</v>
      </c>
      <c r="J419" s="24">
        <v>0</v>
      </c>
      <c r="K419" s="24">
        <v>9894400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9894400</v>
      </c>
      <c r="T419" s="24">
        <v>0</v>
      </c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50"/>
  <sheetViews>
    <sheetView showGridLines="0" showZeros="0" zoomScalePageLayoutView="0" workbookViewId="0" topLeftCell="A1">
      <selection activeCell="J2" sqref="J2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20" width="15" style="0" customWidth="1"/>
  </cols>
  <sheetData>
    <row r="1" spans="1:20" ht="15" customHeight="1">
      <c r="A1" s="3"/>
      <c r="B1" s="3"/>
      <c r="C1" s="3"/>
      <c r="T1" t="s">
        <v>45</v>
      </c>
    </row>
    <row r="2" spans="1:20" ht="30" customHeight="1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3"/>
      <c r="B3" s="3"/>
      <c r="C3" s="3"/>
      <c r="T3" t="s">
        <v>35</v>
      </c>
    </row>
    <row r="4" spans="1:21" ht="15" customHeight="1">
      <c r="A4" s="7"/>
      <c r="B4" s="8" t="s">
        <v>491</v>
      </c>
      <c r="C4" s="8"/>
      <c r="D4" s="9"/>
      <c r="E4" s="9"/>
      <c r="F4" s="10"/>
      <c r="G4" s="284" t="s">
        <v>53</v>
      </c>
      <c r="H4" s="284"/>
      <c r="I4" s="284"/>
      <c r="J4" s="285"/>
      <c r="K4" s="284" t="s">
        <v>284</v>
      </c>
      <c r="L4" s="284"/>
      <c r="M4" s="284"/>
      <c r="N4" s="284"/>
      <c r="O4" s="284"/>
      <c r="P4" s="284"/>
      <c r="Q4" s="284"/>
      <c r="R4" s="284"/>
      <c r="S4" s="284"/>
      <c r="T4" s="284"/>
      <c r="U4" s="11"/>
    </row>
    <row r="5" spans="1:21" ht="30" customHeight="1">
      <c r="A5" s="12" t="s">
        <v>199</v>
      </c>
      <c r="B5" s="12" t="s">
        <v>336</v>
      </c>
      <c r="C5" s="7" t="s">
        <v>327</v>
      </c>
      <c r="D5" s="13" t="s">
        <v>210</v>
      </c>
      <c r="E5" s="13" t="s">
        <v>335</v>
      </c>
      <c r="F5" s="14" t="s">
        <v>387</v>
      </c>
      <c r="G5" s="14" t="s">
        <v>119</v>
      </c>
      <c r="H5" s="15" t="s">
        <v>262</v>
      </c>
      <c r="I5" s="15" t="s">
        <v>316</v>
      </c>
      <c r="J5" s="15" t="s">
        <v>19</v>
      </c>
      <c r="K5" s="15" t="s">
        <v>119</v>
      </c>
      <c r="L5" s="15" t="s">
        <v>262</v>
      </c>
      <c r="M5" s="15" t="s">
        <v>316</v>
      </c>
      <c r="N5" s="15" t="s">
        <v>19</v>
      </c>
      <c r="O5" s="15" t="s">
        <v>135</v>
      </c>
      <c r="P5" s="15" t="s">
        <v>198</v>
      </c>
      <c r="Q5" s="15" t="s">
        <v>128</v>
      </c>
      <c r="R5" s="15" t="s">
        <v>49</v>
      </c>
      <c r="S5" s="15" t="s">
        <v>101</v>
      </c>
      <c r="T5" s="15" t="s">
        <v>16</v>
      </c>
      <c r="U5" s="16"/>
    </row>
    <row r="6" spans="1:20" ht="15" customHeight="1">
      <c r="A6" s="17" t="s">
        <v>306</v>
      </c>
      <c r="B6" s="17" t="s">
        <v>306</v>
      </c>
      <c r="C6" s="17" t="s">
        <v>306</v>
      </c>
      <c r="D6" s="17" t="s">
        <v>306</v>
      </c>
      <c r="E6" s="17" t="s">
        <v>306</v>
      </c>
      <c r="F6" s="17">
        <v>1</v>
      </c>
      <c r="G6" s="17">
        <f aca="true" t="shared" si="0" ref="G6:T6">F6+1</f>
        <v>2</v>
      </c>
      <c r="H6" s="17">
        <f t="shared" si="0"/>
        <v>3</v>
      </c>
      <c r="I6" s="17">
        <f t="shared" si="0"/>
        <v>4</v>
      </c>
      <c r="J6" s="2">
        <f t="shared" si="0"/>
        <v>5</v>
      </c>
      <c r="K6" s="2">
        <f t="shared" si="0"/>
        <v>6</v>
      </c>
      <c r="L6" s="17">
        <f t="shared" si="0"/>
        <v>7</v>
      </c>
      <c r="M6" s="17">
        <f t="shared" si="0"/>
        <v>8</v>
      </c>
      <c r="N6" s="17">
        <f t="shared" si="0"/>
        <v>9</v>
      </c>
      <c r="O6" s="17">
        <f t="shared" si="0"/>
        <v>10</v>
      </c>
      <c r="P6" s="17">
        <f t="shared" si="0"/>
        <v>11</v>
      </c>
      <c r="Q6" s="17">
        <f t="shared" si="0"/>
        <v>12</v>
      </c>
      <c r="R6" s="17">
        <f t="shared" si="0"/>
        <v>13</v>
      </c>
      <c r="S6" s="17">
        <f t="shared" si="0"/>
        <v>14</v>
      </c>
      <c r="T6" s="17">
        <f t="shared" si="0"/>
        <v>15</v>
      </c>
    </row>
    <row r="7" spans="1:21" ht="15" customHeight="1">
      <c r="A7" s="25"/>
      <c r="B7" s="25"/>
      <c r="C7" s="25"/>
      <c r="D7" s="25"/>
      <c r="E7" s="25" t="s">
        <v>119</v>
      </c>
      <c r="F7" s="23">
        <v>774107685.3100011</v>
      </c>
      <c r="G7" s="23">
        <v>562658294.57</v>
      </c>
      <c r="H7" s="23">
        <v>367551903.2799994</v>
      </c>
      <c r="I7" s="23">
        <v>48282037.07000004</v>
      </c>
      <c r="J7" s="23">
        <v>146824354.22</v>
      </c>
      <c r="K7" s="23">
        <v>211449390.74</v>
      </c>
      <c r="L7" s="23">
        <v>38408530.86</v>
      </c>
      <c r="M7" s="23">
        <v>98461977.02</v>
      </c>
      <c r="N7" s="23">
        <v>49303105.86</v>
      </c>
      <c r="O7" s="23">
        <v>420000</v>
      </c>
      <c r="P7" s="23">
        <v>0</v>
      </c>
      <c r="Q7" s="23">
        <v>0</v>
      </c>
      <c r="R7" s="23">
        <v>1560000</v>
      </c>
      <c r="S7" s="23">
        <v>21625777</v>
      </c>
      <c r="T7" s="23">
        <v>1670000</v>
      </c>
      <c r="U7" s="4"/>
    </row>
    <row r="8" spans="1:20" ht="15" customHeight="1">
      <c r="A8" s="26" t="s">
        <v>477</v>
      </c>
      <c r="B8" s="26"/>
      <c r="C8" s="26"/>
      <c r="D8" s="26"/>
      <c r="E8" s="26" t="s">
        <v>92</v>
      </c>
      <c r="F8" s="24">
        <v>64511287.29</v>
      </c>
      <c r="G8" s="24">
        <v>43906121.29</v>
      </c>
      <c r="H8" s="24">
        <v>32472599.74</v>
      </c>
      <c r="I8" s="24">
        <v>11235101.55</v>
      </c>
      <c r="J8" s="24">
        <v>198420</v>
      </c>
      <c r="K8" s="24">
        <v>20605166</v>
      </c>
      <c r="L8" s="24">
        <v>1179992</v>
      </c>
      <c r="M8" s="24">
        <v>17889860</v>
      </c>
      <c r="N8" s="24">
        <v>471000</v>
      </c>
      <c r="O8" s="24">
        <v>0</v>
      </c>
      <c r="P8" s="24">
        <v>0</v>
      </c>
      <c r="Q8" s="24">
        <v>0</v>
      </c>
      <c r="R8" s="24">
        <v>0</v>
      </c>
      <c r="S8" s="24">
        <v>1064314</v>
      </c>
      <c r="T8" s="24">
        <v>0</v>
      </c>
    </row>
    <row r="9" spans="1:20" ht="15" customHeight="1">
      <c r="A9" s="26"/>
      <c r="B9" s="26" t="s">
        <v>372</v>
      </c>
      <c r="C9" s="26"/>
      <c r="D9" s="26"/>
      <c r="E9" s="26" t="s">
        <v>34</v>
      </c>
      <c r="F9" s="24">
        <v>4144642.72</v>
      </c>
      <c r="G9" s="24">
        <v>2436842.72</v>
      </c>
      <c r="H9" s="24">
        <v>1829664</v>
      </c>
      <c r="I9" s="24">
        <v>605618.72</v>
      </c>
      <c r="J9" s="24">
        <v>1560</v>
      </c>
      <c r="K9" s="24">
        <v>1707800</v>
      </c>
      <c r="L9" s="24">
        <v>0</v>
      </c>
      <c r="M9" s="24">
        <v>1707800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</row>
    <row r="10" spans="1:20" ht="15" customHeight="1">
      <c r="A10" s="26"/>
      <c r="B10" s="26"/>
      <c r="C10" s="26" t="s">
        <v>372</v>
      </c>
      <c r="D10" s="26"/>
      <c r="E10" s="26" t="s">
        <v>5</v>
      </c>
      <c r="F10" s="24">
        <v>2436842.72</v>
      </c>
      <c r="G10" s="24">
        <v>2436842.72</v>
      </c>
      <c r="H10" s="24">
        <v>1829664</v>
      </c>
      <c r="I10" s="24">
        <v>605618.72</v>
      </c>
      <c r="J10" s="24">
        <v>1560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1:20" ht="15" customHeight="1">
      <c r="A11" s="26"/>
      <c r="B11" s="26"/>
      <c r="C11" s="26" t="s">
        <v>255</v>
      </c>
      <c r="D11" s="26"/>
      <c r="E11" s="26" t="s">
        <v>297</v>
      </c>
      <c r="F11" s="24">
        <v>1447800</v>
      </c>
      <c r="G11" s="24">
        <v>0</v>
      </c>
      <c r="H11" s="24">
        <v>0</v>
      </c>
      <c r="I11" s="24">
        <v>0</v>
      </c>
      <c r="J11" s="24">
        <v>0</v>
      </c>
      <c r="K11" s="24">
        <v>1447800</v>
      </c>
      <c r="L11" s="24">
        <v>0</v>
      </c>
      <c r="M11" s="24">
        <v>1447800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</row>
    <row r="12" spans="1:20" ht="15" customHeight="1">
      <c r="A12" s="26"/>
      <c r="B12" s="26"/>
      <c r="C12" s="26" t="s">
        <v>4</v>
      </c>
      <c r="D12" s="26"/>
      <c r="E12" s="26" t="s">
        <v>65</v>
      </c>
      <c r="F12" s="24">
        <v>260000</v>
      </c>
      <c r="G12" s="24">
        <v>0</v>
      </c>
      <c r="H12" s="24">
        <v>0</v>
      </c>
      <c r="I12" s="24">
        <v>0</v>
      </c>
      <c r="J12" s="24">
        <v>0</v>
      </c>
      <c r="K12" s="24">
        <v>260000</v>
      </c>
      <c r="L12" s="24">
        <v>0</v>
      </c>
      <c r="M12" s="24">
        <v>260000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15" customHeight="1">
      <c r="A13" s="26"/>
      <c r="B13" s="26" t="s">
        <v>255</v>
      </c>
      <c r="C13" s="26"/>
      <c r="D13" s="26"/>
      <c r="E13" s="26" t="s">
        <v>481</v>
      </c>
      <c r="F13" s="24">
        <v>2499788.08</v>
      </c>
      <c r="G13" s="24">
        <v>1989788.08</v>
      </c>
      <c r="H13" s="24">
        <v>1448830</v>
      </c>
      <c r="I13" s="24">
        <v>535738.08</v>
      </c>
      <c r="J13" s="24">
        <v>5220</v>
      </c>
      <c r="K13" s="24">
        <v>510000</v>
      </c>
      <c r="L13" s="24">
        <v>0</v>
      </c>
      <c r="M13" s="24">
        <v>510000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</row>
    <row r="14" spans="1:20" ht="15" customHeight="1">
      <c r="A14" s="26"/>
      <c r="B14" s="26"/>
      <c r="C14" s="26" t="s">
        <v>372</v>
      </c>
      <c r="D14" s="26"/>
      <c r="E14" s="26" t="s">
        <v>154</v>
      </c>
      <c r="F14" s="24">
        <v>1989788.08</v>
      </c>
      <c r="G14" s="24">
        <v>1989788.08</v>
      </c>
      <c r="H14" s="24">
        <v>1448830</v>
      </c>
      <c r="I14" s="24">
        <v>535738.08</v>
      </c>
      <c r="J14" s="24">
        <v>5220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5" customHeight="1">
      <c r="A15" s="26"/>
      <c r="B15" s="26"/>
      <c r="C15" s="26" t="s">
        <v>255</v>
      </c>
      <c r="D15" s="26"/>
      <c r="E15" s="26" t="s">
        <v>427</v>
      </c>
      <c r="F15" s="24">
        <v>510000</v>
      </c>
      <c r="G15" s="24">
        <v>0</v>
      </c>
      <c r="H15" s="24">
        <v>0</v>
      </c>
      <c r="I15" s="24">
        <v>0</v>
      </c>
      <c r="J15" s="24">
        <v>0</v>
      </c>
      <c r="K15" s="24">
        <v>510000</v>
      </c>
      <c r="L15" s="24">
        <v>0</v>
      </c>
      <c r="M15" s="24">
        <v>510000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ht="15" customHeight="1">
      <c r="A16" s="26"/>
      <c r="B16" s="26" t="s">
        <v>139</v>
      </c>
      <c r="C16" s="26"/>
      <c r="D16" s="26"/>
      <c r="E16" s="26" t="s">
        <v>450</v>
      </c>
      <c r="F16" s="24">
        <v>14228534.03</v>
      </c>
      <c r="G16" s="24">
        <v>9966334.03</v>
      </c>
      <c r="H16" s="24">
        <v>6656995.4</v>
      </c>
      <c r="I16" s="24">
        <v>3269198.63</v>
      </c>
      <c r="J16" s="24">
        <v>40140</v>
      </c>
      <c r="K16" s="24">
        <v>4262200</v>
      </c>
      <c r="L16" s="24">
        <v>0</v>
      </c>
      <c r="M16" s="24">
        <v>4182200</v>
      </c>
      <c r="N16" s="24">
        <v>50000</v>
      </c>
      <c r="O16" s="24">
        <v>0</v>
      </c>
      <c r="P16" s="24">
        <v>0</v>
      </c>
      <c r="Q16" s="24">
        <v>0</v>
      </c>
      <c r="R16" s="24">
        <v>0</v>
      </c>
      <c r="S16" s="24">
        <v>30000</v>
      </c>
      <c r="T16" s="24">
        <v>0</v>
      </c>
    </row>
    <row r="17" spans="1:20" ht="15" customHeight="1">
      <c r="A17" s="26"/>
      <c r="B17" s="26"/>
      <c r="C17" s="26" t="s">
        <v>372</v>
      </c>
      <c r="D17" s="26"/>
      <c r="E17" s="26" t="s">
        <v>84</v>
      </c>
      <c r="F17" s="24">
        <v>7084142.19</v>
      </c>
      <c r="G17" s="24">
        <v>5084142.19</v>
      </c>
      <c r="H17" s="24">
        <v>3677831.4</v>
      </c>
      <c r="I17" s="24">
        <v>1374750.79</v>
      </c>
      <c r="J17" s="24">
        <v>31560</v>
      </c>
      <c r="K17" s="24">
        <v>2000000</v>
      </c>
      <c r="L17" s="24">
        <v>0</v>
      </c>
      <c r="M17" s="24">
        <v>2000000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5" customHeight="1">
      <c r="A18" s="26"/>
      <c r="B18" s="26"/>
      <c r="C18" s="26" t="s">
        <v>255</v>
      </c>
      <c r="D18" s="26"/>
      <c r="E18" s="26" t="s">
        <v>332</v>
      </c>
      <c r="F18" s="24">
        <v>1804999.76</v>
      </c>
      <c r="G18" s="24">
        <v>352799.76</v>
      </c>
      <c r="H18" s="24">
        <v>279904</v>
      </c>
      <c r="I18" s="24">
        <v>72715.76</v>
      </c>
      <c r="J18" s="24">
        <v>180</v>
      </c>
      <c r="K18" s="24">
        <v>1452200</v>
      </c>
      <c r="L18" s="24">
        <v>0</v>
      </c>
      <c r="M18" s="24">
        <v>1442200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10000</v>
      </c>
      <c r="T18" s="24">
        <v>0</v>
      </c>
    </row>
    <row r="19" spans="1:20" ht="15" customHeight="1">
      <c r="A19" s="26"/>
      <c r="B19" s="26"/>
      <c r="C19" s="26" t="s">
        <v>139</v>
      </c>
      <c r="D19" s="26"/>
      <c r="E19" s="26" t="s">
        <v>449</v>
      </c>
      <c r="F19" s="24">
        <v>5219392.08</v>
      </c>
      <c r="G19" s="24">
        <v>4529392.08</v>
      </c>
      <c r="H19" s="24">
        <v>2699260</v>
      </c>
      <c r="I19" s="24">
        <v>1821732.08</v>
      </c>
      <c r="J19" s="24">
        <v>8400</v>
      </c>
      <c r="K19" s="24">
        <v>690000</v>
      </c>
      <c r="L19" s="24">
        <v>0</v>
      </c>
      <c r="M19" s="24">
        <v>670000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20000</v>
      </c>
      <c r="T19" s="24">
        <v>0</v>
      </c>
    </row>
    <row r="20" spans="1:20" ht="15" customHeight="1">
      <c r="A20" s="26"/>
      <c r="B20" s="26"/>
      <c r="C20" s="26" t="s">
        <v>146</v>
      </c>
      <c r="D20" s="26"/>
      <c r="E20" s="26" t="s">
        <v>494</v>
      </c>
      <c r="F20" s="24">
        <v>50000</v>
      </c>
      <c r="G20" s="24">
        <v>0</v>
      </c>
      <c r="H20" s="24">
        <v>0</v>
      </c>
      <c r="I20" s="24">
        <v>0</v>
      </c>
      <c r="J20" s="24">
        <v>0</v>
      </c>
      <c r="K20" s="24">
        <v>50000</v>
      </c>
      <c r="L20" s="24">
        <v>0</v>
      </c>
      <c r="M20" s="24">
        <v>50000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ht="15" customHeight="1">
      <c r="A21" s="26"/>
      <c r="B21" s="26"/>
      <c r="C21" s="26" t="s">
        <v>3</v>
      </c>
      <c r="D21" s="26"/>
      <c r="E21" s="26" t="s">
        <v>161</v>
      </c>
      <c r="F21" s="24">
        <v>70000</v>
      </c>
      <c r="G21" s="24">
        <v>0</v>
      </c>
      <c r="H21" s="24">
        <v>0</v>
      </c>
      <c r="I21" s="24">
        <v>0</v>
      </c>
      <c r="J21" s="24">
        <v>0</v>
      </c>
      <c r="K21" s="24">
        <v>70000</v>
      </c>
      <c r="L21" s="24">
        <v>0</v>
      </c>
      <c r="M21" s="24">
        <v>20000</v>
      </c>
      <c r="N21" s="24">
        <v>50000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ht="15" customHeight="1">
      <c r="A22" s="26"/>
      <c r="B22" s="26" t="s">
        <v>4</v>
      </c>
      <c r="C22" s="26"/>
      <c r="D22" s="26"/>
      <c r="E22" s="26" t="s">
        <v>28</v>
      </c>
      <c r="F22" s="24">
        <v>3083344.75</v>
      </c>
      <c r="G22" s="24">
        <v>2347344.75</v>
      </c>
      <c r="H22" s="24">
        <v>1885669.4</v>
      </c>
      <c r="I22" s="24">
        <v>448235.35</v>
      </c>
      <c r="J22" s="24">
        <v>13440</v>
      </c>
      <c r="K22" s="24">
        <v>736000</v>
      </c>
      <c r="L22" s="24">
        <v>0</v>
      </c>
      <c r="M22" s="24">
        <v>736000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ht="15" customHeight="1">
      <c r="A23" s="26"/>
      <c r="B23" s="26"/>
      <c r="C23" s="26" t="s">
        <v>372</v>
      </c>
      <c r="D23" s="26"/>
      <c r="E23" s="26" t="s">
        <v>126</v>
      </c>
      <c r="F23" s="24">
        <v>2347344.75</v>
      </c>
      <c r="G23" s="24">
        <v>2347344.75</v>
      </c>
      <c r="H23" s="24">
        <v>1885669.4</v>
      </c>
      <c r="I23" s="24">
        <v>448235.35</v>
      </c>
      <c r="J23" s="24">
        <v>13440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ht="15" customHeight="1">
      <c r="A24" s="26"/>
      <c r="B24" s="26"/>
      <c r="C24" s="26" t="s">
        <v>255</v>
      </c>
      <c r="D24" s="26"/>
      <c r="E24" s="26" t="s">
        <v>414</v>
      </c>
      <c r="F24" s="24">
        <v>106000</v>
      </c>
      <c r="G24" s="24">
        <v>0</v>
      </c>
      <c r="H24" s="24">
        <v>0</v>
      </c>
      <c r="I24" s="24">
        <v>0</v>
      </c>
      <c r="J24" s="24">
        <v>0</v>
      </c>
      <c r="K24" s="24">
        <v>106000</v>
      </c>
      <c r="L24" s="24">
        <v>0</v>
      </c>
      <c r="M24" s="24">
        <v>106000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5" customHeight="1">
      <c r="A25" s="26"/>
      <c r="B25" s="26"/>
      <c r="C25" s="26" t="s">
        <v>39</v>
      </c>
      <c r="D25" s="26"/>
      <c r="E25" s="26" t="s">
        <v>456</v>
      </c>
      <c r="F25" s="24">
        <v>630000</v>
      </c>
      <c r="G25" s="24">
        <v>0</v>
      </c>
      <c r="H25" s="24">
        <v>0</v>
      </c>
      <c r="I25" s="24">
        <v>0</v>
      </c>
      <c r="J25" s="24">
        <v>0</v>
      </c>
      <c r="K25" s="24">
        <v>630000</v>
      </c>
      <c r="L25" s="24">
        <v>0</v>
      </c>
      <c r="M25" s="24">
        <v>630000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</row>
    <row r="26" spans="1:20" ht="15" customHeight="1">
      <c r="A26" s="26"/>
      <c r="B26" s="26" t="s">
        <v>369</v>
      </c>
      <c r="C26" s="26"/>
      <c r="D26" s="26"/>
      <c r="E26" s="26" t="s">
        <v>76</v>
      </c>
      <c r="F26" s="24">
        <v>2767525.62</v>
      </c>
      <c r="G26" s="24">
        <v>1610525.62</v>
      </c>
      <c r="H26" s="24">
        <v>1272336.14</v>
      </c>
      <c r="I26" s="24">
        <v>331469.48</v>
      </c>
      <c r="J26" s="24">
        <v>6720</v>
      </c>
      <c r="K26" s="24">
        <v>1157000</v>
      </c>
      <c r="L26" s="24">
        <v>0</v>
      </c>
      <c r="M26" s="24">
        <v>457000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700000</v>
      </c>
      <c r="T26" s="24">
        <v>0</v>
      </c>
    </row>
    <row r="27" spans="1:20" ht="15" customHeight="1">
      <c r="A27" s="26"/>
      <c r="B27" s="26"/>
      <c r="C27" s="26" t="s">
        <v>372</v>
      </c>
      <c r="D27" s="26"/>
      <c r="E27" s="26" t="s">
        <v>412</v>
      </c>
      <c r="F27" s="24">
        <v>1610525.62</v>
      </c>
      <c r="G27" s="24">
        <v>1610525.62</v>
      </c>
      <c r="H27" s="24">
        <v>1272336.14</v>
      </c>
      <c r="I27" s="24">
        <v>331469.48</v>
      </c>
      <c r="J27" s="24">
        <v>6720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</row>
    <row r="28" spans="1:20" ht="15" customHeight="1">
      <c r="A28" s="26"/>
      <c r="B28" s="26"/>
      <c r="C28" s="26" t="s">
        <v>146</v>
      </c>
      <c r="D28" s="26"/>
      <c r="E28" s="26" t="s">
        <v>453</v>
      </c>
      <c r="F28" s="24">
        <v>1000000</v>
      </c>
      <c r="G28" s="24">
        <v>0</v>
      </c>
      <c r="H28" s="24">
        <v>0</v>
      </c>
      <c r="I28" s="24">
        <v>0</v>
      </c>
      <c r="J28" s="24">
        <v>0</v>
      </c>
      <c r="K28" s="24">
        <v>1000000</v>
      </c>
      <c r="L28" s="24">
        <v>0</v>
      </c>
      <c r="M28" s="24">
        <v>300000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700000</v>
      </c>
      <c r="T28" s="24">
        <v>0</v>
      </c>
    </row>
    <row r="29" spans="1:20" ht="15" customHeight="1">
      <c r="A29" s="26"/>
      <c r="B29" s="26"/>
      <c r="C29" s="26" t="s">
        <v>3</v>
      </c>
      <c r="D29" s="26"/>
      <c r="E29" s="26" t="s">
        <v>188</v>
      </c>
      <c r="F29" s="24">
        <v>70000</v>
      </c>
      <c r="G29" s="24">
        <v>0</v>
      </c>
      <c r="H29" s="24">
        <v>0</v>
      </c>
      <c r="I29" s="24">
        <v>0</v>
      </c>
      <c r="J29" s="24">
        <v>0</v>
      </c>
      <c r="K29" s="24">
        <v>70000</v>
      </c>
      <c r="L29" s="24">
        <v>0</v>
      </c>
      <c r="M29" s="24">
        <v>70000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</row>
    <row r="30" spans="1:20" ht="15" customHeight="1">
      <c r="A30" s="26"/>
      <c r="B30" s="26"/>
      <c r="C30" s="26" t="s">
        <v>39</v>
      </c>
      <c r="D30" s="26"/>
      <c r="E30" s="26" t="s">
        <v>10</v>
      </c>
      <c r="F30" s="24">
        <v>87000</v>
      </c>
      <c r="G30" s="24">
        <v>0</v>
      </c>
      <c r="H30" s="24">
        <v>0</v>
      </c>
      <c r="I30" s="24">
        <v>0</v>
      </c>
      <c r="J30" s="24">
        <v>0</v>
      </c>
      <c r="K30" s="24">
        <v>87000</v>
      </c>
      <c r="L30" s="24">
        <v>0</v>
      </c>
      <c r="M30" s="24">
        <v>87000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</row>
    <row r="31" spans="1:20" ht="15" customHeight="1">
      <c r="A31" s="26"/>
      <c r="B31" s="26" t="s">
        <v>253</v>
      </c>
      <c r="C31" s="26"/>
      <c r="D31" s="26"/>
      <c r="E31" s="26" t="s">
        <v>252</v>
      </c>
      <c r="F31" s="24">
        <v>5604638.86</v>
      </c>
      <c r="G31" s="24">
        <v>4353778.86</v>
      </c>
      <c r="H31" s="24">
        <v>3461511.12</v>
      </c>
      <c r="I31" s="24">
        <v>880807.74</v>
      </c>
      <c r="J31" s="24">
        <v>11460</v>
      </c>
      <c r="K31" s="24">
        <v>1250860</v>
      </c>
      <c r="L31" s="24">
        <v>0</v>
      </c>
      <c r="M31" s="24">
        <v>1200860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50000</v>
      </c>
      <c r="T31" s="24">
        <v>0</v>
      </c>
    </row>
    <row r="32" spans="1:20" ht="15" customHeight="1">
      <c r="A32" s="26"/>
      <c r="B32" s="26"/>
      <c r="C32" s="26" t="s">
        <v>372</v>
      </c>
      <c r="D32" s="26"/>
      <c r="E32" s="26" t="s">
        <v>315</v>
      </c>
      <c r="F32" s="24">
        <v>4353778.86</v>
      </c>
      <c r="G32" s="24">
        <v>4353778.86</v>
      </c>
      <c r="H32" s="24">
        <v>3461511.12</v>
      </c>
      <c r="I32" s="24">
        <v>880807.74</v>
      </c>
      <c r="J32" s="24">
        <v>11460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</row>
    <row r="33" spans="1:20" ht="15" customHeight="1">
      <c r="A33" s="26"/>
      <c r="B33" s="26"/>
      <c r="C33" s="26" t="s">
        <v>4</v>
      </c>
      <c r="D33" s="26"/>
      <c r="E33" s="26" t="s">
        <v>168</v>
      </c>
      <c r="F33" s="24">
        <v>340860</v>
      </c>
      <c r="G33" s="24">
        <v>0</v>
      </c>
      <c r="H33" s="24">
        <v>0</v>
      </c>
      <c r="I33" s="24">
        <v>0</v>
      </c>
      <c r="J33" s="24">
        <v>0</v>
      </c>
      <c r="K33" s="24">
        <v>340860</v>
      </c>
      <c r="L33" s="24">
        <v>0</v>
      </c>
      <c r="M33" s="24">
        <v>340860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5" customHeight="1">
      <c r="A34" s="26"/>
      <c r="B34" s="26"/>
      <c r="C34" s="26" t="s">
        <v>146</v>
      </c>
      <c r="D34" s="26"/>
      <c r="E34" s="26" t="s">
        <v>233</v>
      </c>
      <c r="F34" s="24">
        <v>360000</v>
      </c>
      <c r="G34" s="24">
        <v>0</v>
      </c>
      <c r="H34" s="24">
        <v>0</v>
      </c>
      <c r="I34" s="24">
        <v>0</v>
      </c>
      <c r="J34" s="24">
        <v>0</v>
      </c>
      <c r="K34" s="24">
        <v>360000</v>
      </c>
      <c r="L34" s="24">
        <v>0</v>
      </c>
      <c r="M34" s="24">
        <v>360000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5" customHeight="1">
      <c r="A35" s="26"/>
      <c r="B35" s="26"/>
      <c r="C35" s="26" t="s">
        <v>39</v>
      </c>
      <c r="D35" s="26"/>
      <c r="E35" s="26" t="s">
        <v>265</v>
      </c>
      <c r="F35" s="24">
        <v>550000</v>
      </c>
      <c r="G35" s="24">
        <v>0</v>
      </c>
      <c r="H35" s="24">
        <v>0</v>
      </c>
      <c r="I35" s="24">
        <v>0</v>
      </c>
      <c r="J35" s="24">
        <v>0</v>
      </c>
      <c r="K35" s="24">
        <v>550000</v>
      </c>
      <c r="L35" s="24">
        <v>0</v>
      </c>
      <c r="M35" s="24">
        <v>500000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50000</v>
      </c>
      <c r="T35" s="24">
        <v>0</v>
      </c>
    </row>
    <row r="36" spans="1:20" ht="15" customHeight="1">
      <c r="A36" s="26"/>
      <c r="B36" s="26" t="s">
        <v>146</v>
      </c>
      <c r="C36" s="26"/>
      <c r="D36" s="26"/>
      <c r="E36" s="26" t="s">
        <v>2</v>
      </c>
      <c r="F36" s="24">
        <v>2749592</v>
      </c>
      <c r="G36" s="24">
        <v>0</v>
      </c>
      <c r="H36" s="24">
        <v>0</v>
      </c>
      <c r="I36" s="24">
        <v>0</v>
      </c>
      <c r="J36" s="24">
        <v>0</v>
      </c>
      <c r="K36" s="24">
        <v>2749592</v>
      </c>
      <c r="L36" s="24">
        <v>1175992</v>
      </c>
      <c r="M36" s="24">
        <v>1573600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ht="15" customHeight="1">
      <c r="A37" s="26"/>
      <c r="B37" s="26"/>
      <c r="C37" s="26" t="s">
        <v>39</v>
      </c>
      <c r="D37" s="26"/>
      <c r="E37" s="26" t="s">
        <v>371</v>
      </c>
      <c r="F37" s="24">
        <v>2749592</v>
      </c>
      <c r="G37" s="24">
        <v>0</v>
      </c>
      <c r="H37" s="24">
        <v>0</v>
      </c>
      <c r="I37" s="24">
        <v>0</v>
      </c>
      <c r="J37" s="24">
        <v>0</v>
      </c>
      <c r="K37" s="24">
        <v>2749592</v>
      </c>
      <c r="L37" s="24">
        <v>1175992</v>
      </c>
      <c r="M37" s="24">
        <v>1573600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  <row r="38" spans="1:20" ht="15" customHeight="1">
      <c r="A38" s="26"/>
      <c r="B38" s="26" t="s">
        <v>3</v>
      </c>
      <c r="C38" s="26"/>
      <c r="D38" s="26"/>
      <c r="E38" s="26" t="s">
        <v>490</v>
      </c>
      <c r="F38" s="24">
        <v>1288175.13</v>
      </c>
      <c r="G38" s="24">
        <v>1131475.13</v>
      </c>
      <c r="H38" s="24">
        <v>886510.28</v>
      </c>
      <c r="I38" s="24">
        <v>244604.85</v>
      </c>
      <c r="J38" s="24">
        <v>360</v>
      </c>
      <c r="K38" s="24">
        <v>156700</v>
      </c>
      <c r="L38" s="24">
        <v>0</v>
      </c>
      <c r="M38" s="24">
        <v>130000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26700</v>
      </c>
      <c r="T38" s="24">
        <v>0</v>
      </c>
    </row>
    <row r="39" spans="1:20" ht="15" customHeight="1">
      <c r="A39" s="26"/>
      <c r="B39" s="26"/>
      <c r="C39" s="26" t="s">
        <v>372</v>
      </c>
      <c r="D39" s="26"/>
      <c r="E39" s="26" t="s">
        <v>384</v>
      </c>
      <c r="F39" s="24">
        <v>1131475.13</v>
      </c>
      <c r="G39" s="24">
        <v>1131475.13</v>
      </c>
      <c r="H39" s="24">
        <v>886510.28</v>
      </c>
      <c r="I39" s="24">
        <v>244604.85</v>
      </c>
      <c r="J39" s="24">
        <v>360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</row>
    <row r="40" spans="1:20" ht="15" customHeight="1">
      <c r="A40" s="26"/>
      <c r="B40" s="26"/>
      <c r="C40" s="26" t="s">
        <v>4</v>
      </c>
      <c r="D40" s="26"/>
      <c r="E40" s="26" t="s">
        <v>461</v>
      </c>
      <c r="F40" s="24">
        <v>156700</v>
      </c>
      <c r="G40" s="24">
        <v>0</v>
      </c>
      <c r="H40" s="24">
        <v>0</v>
      </c>
      <c r="I40" s="24">
        <v>0</v>
      </c>
      <c r="J40" s="24">
        <v>0</v>
      </c>
      <c r="K40" s="24">
        <v>156700</v>
      </c>
      <c r="L40" s="24">
        <v>0</v>
      </c>
      <c r="M40" s="24">
        <v>130000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26700</v>
      </c>
      <c r="T40" s="24">
        <v>0</v>
      </c>
    </row>
    <row r="41" spans="1:20" ht="15" customHeight="1">
      <c r="A41" s="26"/>
      <c r="B41" s="26" t="s">
        <v>278</v>
      </c>
      <c r="C41" s="26"/>
      <c r="D41" s="26"/>
      <c r="E41" s="26" t="s">
        <v>151</v>
      </c>
      <c r="F41" s="24">
        <v>2311518.38</v>
      </c>
      <c r="G41" s="24">
        <v>1931518.38</v>
      </c>
      <c r="H41" s="24">
        <v>1426469</v>
      </c>
      <c r="I41" s="24">
        <v>492449.38</v>
      </c>
      <c r="J41" s="24">
        <v>12600</v>
      </c>
      <c r="K41" s="24">
        <v>380000</v>
      </c>
      <c r="L41" s="24">
        <v>0</v>
      </c>
      <c r="M41" s="24">
        <v>380000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</row>
    <row r="42" spans="1:20" ht="15" customHeight="1">
      <c r="A42" s="26"/>
      <c r="B42" s="26"/>
      <c r="C42" s="26" t="s">
        <v>372</v>
      </c>
      <c r="D42" s="26"/>
      <c r="E42" s="26" t="s">
        <v>197</v>
      </c>
      <c r="F42" s="24">
        <v>1931518.38</v>
      </c>
      <c r="G42" s="24">
        <v>1931518.38</v>
      </c>
      <c r="H42" s="24">
        <v>1426469</v>
      </c>
      <c r="I42" s="24">
        <v>492449.38</v>
      </c>
      <c r="J42" s="24">
        <v>12600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ht="15" customHeight="1">
      <c r="A43" s="26"/>
      <c r="B43" s="26"/>
      <c r="C43" s="26" t="s">
        <v>255</v>
      </c>
      <c r="D43" s="26"/>
      <c r="E43" s="26" t="s">
        <v>75</v>
      </c>
      <c r="F43" s="24">
        <v>380000</v>
      </c>
      <c r="G43" s="24">
        <v>0</v>
      </c>
      <c r="H43" s="24">
        <v>0</v>
      </c>
      <c r="I43" s="24">
        <v>0</v>
      </c>
      <c r="J43" s="24">
        <v>0</v>
      </c>
      <c r="K43" s="24">
        <v>380000</v>
      </c>
      <c r="L43" s="24">
        <v>0</v>
      </c>
      <c r="M43" s="24">
        <v>380000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</row>
    <row r="44" spans="1:20" ht="15" customHeight="1">
      <c r="A44" s="26"/>
      <c r="B44" s="26" t="s">
        <v>44</v>
      </c>
      <c r="C44" s="26"/>
      <c r="D44" s="26"/>
      <c r="E44" s="26" t="s">
        <v>470</v>
      </c>
      <c r="F44" s="24">
        <v>867899.48</v>
      </c>
      <c r="G44" s="24">
        <v>748899.48</v>
      </c>
      <c r="H44" s="24">
        <v>594742</v>
      </c>
      <c r="I44" s="24">
        <v>153857.48</v>
      </c>
      <c r="J44" s="24">
        <v>300</v>
      </c>
      <c r="K44" s="24">
        <v>119000</v>
      </c>
      <c r="L44" s="24">
        <v>0</v>
      </c>
      <c r="M44" s="24">
        <v>105000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14000</v>
      </c>
      <c r="T44" s="24">
        <v>0</v>
      </c>
    </row>
    <row r="45" spans="1:20" ht="15" customHeight="1">
      <c r="A45" s="26"/>
      <c r="B45" s="26"/>
      <c r="C45" s="26" t="s">
        <v>372</v>
      </c>
      <c r="D45" s="26"/>
      <c r="E45" s="26" t="s">
        <v>374</v>
      </c>
      <c r="F45" s="24">
        <v>739299.48</v>
      </c>
      <c r="G45" s="24">
        <v>739299.48</v>
      </c>
      <c r="H45" s="24">
        <v>594742</v>
      </c>
      <c r="I45" s="24">
        <v>144257.48</v>
      </c>
      <c r="J45" s="24">
        <v>300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ht="15" customHeight="1">
      <c r="A46" s="26"/>
      <c r="B46" s="26"/>
      <c r="C46" s="26" t="s">
        <v>3</v>
      </c>
      <c r="D46" s="26"/>
      <c r="E46" s="26" t="s">
        <v>203</v>
      </c>
      <c r="F46" s="24">
        <v>94000</v>
      </c>
      <c r="G46" s="24">
        <v>0</v>
      </c>
      <c r="H46" s="24">
        <v>0</v>
      </c>
      <c r="I46" s="24">
        <v>0</v>
      </c>
      <c r="J46" s="24">
        <v>0</v>
      </c>
      <c r="K46" s="24">
        <v>94000</v>
      </c>
      <c r="L46" s="24">
        <v>0</v>
      </c>
      <c r="M46" s="24">
        <v>80000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14000</v>
      </c>
      <c r="T46" s="24">
        <v>0</v>
      </c>
    </row>
    <row r="47" spans="1:20" ht="15" customHeight="1">
      <c r="A47" s="26"/>
      <c r="B47" s="26"/>
      <c r="C47" s="26" t="s">
        <v>38</v>
      </c>
      <c r="D47" s="26"/>
      <c r="E47" s="26" t="s">
        <v>311</v>
      </c>
      <c r="F47" s="24">
        <v>34600</v>
      </c>
      <c r="G47" s="24">
        <v>9600</v>
      </c>
      <c r="H47" s="24">
        <v>0</v>
      </c>
      <c r="I47" s="24">
        <v>9600</v>
      </c>
      <c r="J47" s="24">
        <v>0</v>
      </c>
      <c r="K47" s="24">
        <v>25000</v>
      </c>
      <c r="L47" s="24">
        <v>0</v>
      </c>
      <c r="M47" s="24">
        <v>25000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</row>
    <row r="48" spans="1:20" ht="15" customHeight="1">
      <c r="A48" s="26"/>
      <c r="B48" s="26" t="s">
        <v>285</v>
      </c>
      <c r="C48" s="26"/>
      <c r="D48" s="26"/>
      <c r="E48" s="26" t="s">
        <v>270</v>
      </c>
      <c r="F48" s="24">
        <v>7021963.91</v>
      </c>
      <c r="G48" s="24">
        <v>5771963.91</v>
      </c>
      <c r="H48" s="24">
        <v>4181252.85</v>
      </c>
      <c r="I48" s="24">
        <v>1538211.06</v>
      </c>
      <c r="J48" s="24">
        <v>52500</v>
      </c>
      <c r="K48" s="24">
        <v>1250000</v>
      </c>
      <c r="L48" s="24">
        <v>0</v>
      </c>
      <c r="M48" s="24">
        <v>1250000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ht="15" customHeight="1">
      <c r="A49" s="26"/>
      <c r="B49" s="26"/>
      <c r="C49" s="26" t="s">
        <v>372</v>
      </c>
      <c r="D49" s="26"/>
      <c r="E49" s="26" t="s">
        <v>261</v>
      </c>
      <c r="F49" s="24">
        <v>5771963.91</v>
      </c>
      <c r="G49" s="24">
        <v>5771963.91</v>
      </c>
      <c r="H49" s="24">
        <v>4181252.85</v>
      </c>
      <c r="I49" s="24">
        <v>1538211.06</v>
      </c>
      <c r="J49" s="24">
        <v>52500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5" customHeight="1">
      <c r="A50" s="26"/>
      <c r="B50" s="26"/>
      <c r="C50" s="26" t="s">
        <v>255</v>
      </c>
      <c r="D50" s="26"/>
      <c r="E50" s="26" t="s">
        <v>27</v>
      </c>
      <c r="F50" s="24">
        <v>1250000</v>
      </c>
      <c r="G50" s="24">
        <v>0</v>
      </c>
      <c r="H50" s="24">
        <v>0</v>
      </c>
      <c r="I50" s="24">
        <v>0</v>
      </c>
      <c r="J50" s="24">
        <v>0</v>
      </c>
      <c r="K50" s="24">
        <v>1250000</v>
      </c>
      <c r="L50" s="24">
        <v>0</v>
      </c>
      <c r="M50" s="24">
        <v>1250000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</row>
    <row r="51" spans="1:20" ht="15" customHeight="1">
      <c r="A51" s="26"/>
      <c r="B51" s="26" t="s">
        <v>37</v>
      </c>
      <c r="C51" s="26"/>
      <c r="D51" s="26"/>
      <c r="E51" s="26" t="s">
        <v>258</v>
      </c>
      <c r="F51" s="24">
        <v>240000</v>
      </c>
      <c r="G51" s="24">
        <v>0</v>
      </c>
      <c r="H51" s="24">
        <v>0</v>
      </c>
      <c r="I51" s="24">
        <v>0</v>
      </c>
      <c r="J51" s="24">
        <v>0</v>
      </c>
      <c r="K51" s="24">
        <v>240000</v>
      </c>
      <c r="L51" s="24">
        <v>0</v>
      </c>
      <c r="M51" s="24">
        <v>240000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</row>
    <row r="52" spans="1:20" ht="15" customHeight="1">
      <c r="A52" s="26"/>
      <c r="B52" s="26"/>
      <c r="C52" s="26" t="s">
        <v>253</v>
      </c>
      <c r="D52" s="26"/>
      <c r="E52" s="26" t="s">
        <v>232</v>
      </c>
      <c r="F52" s="24">
        <v>240000</v>
      </c>
      <c r="G52" s="24">
        <v>0</v>
      </c>
      <c r="H52" s="24">
        <v>0</v>
      </c>
      <c r="I52" s="24">
        <v>0</v>
      </c>
      <c r="J52" s="24">
        <v>0</v>
      </c>
      <c r="K52" s="24">
        <v>240000</v>
      </c>
      <c r="L52" s="24">
        <v>0</v>
      </c>
      <c r="M52" s="24">
        <v>240000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5" customHeight="1">
      <c r="A53" s="26"/>
      <c r="B53" s="26" t="s">
        <v>433</v>
      </c>
      <c r="C53" s="26"/>
      <c r="D53" s="26"/>
      <c r="E53" s="26" t="s">
        <v>466</v>
      </c>
      <c r="F53" s="24">
        <v>1049338.32</v>
      </c>
      <c r="G53" s="24">
        <v>749338.32</v>
      </c>
      <c r="H53" s="24">
        <v>623876</v>
      </c>
      <c r="I53" s="24">
        <v>120362.32</v>
      </c>
      <c r="J53" s="24">
        <v>5100</v>
      </c>
      <c r="K53" s="24">
        <v>300000</v>
      </c>
      <c r="L53" s="24">
        <v>0</v>
      </c>
      <c r="M53" s="24">
        <v>294000</v>
      </c>
      <c r="N53" s="24">
        <v>6000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5" customHeight="1">
      <c r="A54" s="26"/>
      <c r="B54" s="26"/>
      <c r="C54" s="26" t="s">
        <v>372</v>
      </c>
      <c r="D54" s="26"/>
      <c r="E54" s="26" t="s">
        <v>145</v>
      </c>
      <c r="F54" s="24">
        <v>749338.32</v>
      </c>
      <c r="G54" s="24">
        <v>749338.32</v>
      </c>
      <c r="H54" s="24">
        <v>623876</v>
      </c>
      <c r="I54" s="24">
        <v>120362.32</v>
      </c>
      <c r="J54" s="24">
        <v>5100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ht="15" customHeight="1">
      <c r="A55" s="26"/>
      <c r="B55" s="26"/>
      <c r="C55" s="26" t="s">
        <v>255</v>
      </c>
      <c r="D55" s="26"/>
      <c r="E55" s="26" t="s">
        <v>411</v>
      </c>
      <c r="F55" s="24">
        <v>150000</v>
      </c>
      <c r="G55" s="24">
        <v>0</v>
      </c>
      <c r="H55" s="24">
        <v>0</v>
      </c>
      <c r="I55" s="24">
        <v>0</v>
      </c>
      <c r="J55" s="24">
        <v>0</v>
      </c>
      <c r="K55" s="24">
        <v>150000</v>
      </c>
      <c r="L55" s="24">
        <v>0</v>
      </c>
      <c r="M55" s="24">
        <v>144000</v>
      </c>
      <c r="N55" s="24">
        <v>6000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ht="15" customHeight="1">
      <c r="A56" s="26"/>
      <c r="B56" s="26"/>
      <c r="C56" s="26" t="s">
        <v>39</v>
      </c>
      <c r="D56" s="26"/>
      <c r="E56" s="26" t="s">
        <v>7</v>
      </c>
      <c r="F56" s="24">
        <v>150000</v>
      </c>
      <c r="G56" s="24">
        <v>0</v>
      </c>
      <c r="H56" s="24">
        <v>0</v>
      </c>
      <c r="I56" s="24">
        <v>0</v>
      </c>
      <c r="J56" s="24">
        <v>0</v>
      </c>
      <c r="K56" s="24">
        <v>150000</v>
      </c>
      <c r="L56" s="24">
        <v>0</v>
      </c>
      <c r="M56" s="24">
        <v>150000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ht="15" customHeight="1">
      <c r="A57" s="26"/>
      <c r="B57" s="26" t="s">
        <v>202</v>
      </c>
      <c r="C57" s="26"/>
      <c r="D57" s="26"/>
      <c r="E57" s="26" t="s">
        <v>489</v>
      </c>
      <c r="F57" s="24">
        <v>229844.98</v>
      </c>
      <c r="G57" s="24">
        <v>180190.98</v>
      </c>
      <c r="H57" s="24">
        <v>145463</v>
      </c>
      <c r="I57" s="24">
        <v>34607.98</v>
      </c>
      <c r="J57" s="24">
        <v>120</v>
      </c>
      <c r="K57" s="24">
        <v>49654</v>
      </c>
      <c r="L57" s="24">
        <v>0</v>
      </c>
      <c r="M57" s="24">
        <v>29500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20154</v>
      </c>
      <c r="T57" s="24">
        <v>0</v>
      </c>
    </row>
    <row r="58" spans="1:20" ht="15" customHeight="1">
      <c r="A58" s="26"/>
      <c r="B58" s="26"/>
      <c r="C58" s="26" t="s">
        <v>372</v>
      </c>
      <c r="D58" s="26"/>
      <c r="E58" s="26" t="s">
        <v>171</v>
      </c>
      <c r="F58" s="24">
        <v>180190.98</v>
      </c>
      <c r="G58" s="24">
        <v>180190.98</v>
      </c>
      <c r="H58" s="24">
        <v>145463</v>
      </c>
      <c r="I58" s="24">
        <v>34607.98</v>
      </c>
      <c r="J58" s="24">
        <v>120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</row>
    <row r="59" spans="1:20" ht="15" customHeight="1">
      <c r="A59" s="26"/>
      <c r="B59" s="26"/>
      <c r="C59" s="26" t="s">
        <v>255</v>
      </c>
      <c r="D59" s="26"/>
      <c r="E59" s="26" t="s">
        <v>112</v>
      </c>
      <c r="F59" s="24">
        <v>49654</v>
      </c>
      <c r="G59" s="24">
        <v>0</v>
      </c>
      <c r="H59" s="24">
        <v>0</v>
      </c>
      <c r="I59" s="24">
        <v>0</v>
      </c>
      <c r="J59" s="24">
        <v>0</v>
      </c>
      <c r="K59" s="24">
        <v>49654</v>
      </c>
      <c r="L59" s="24">
        <v>0</v>
      </c>
      <c r="M59" s="24">
        <v>29500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20154</v>
      </c>
      <c r="T59" s="24">
        <v>0</v>
      </c>
    </row>
    <row r="60" spans="1:20" ht="15" customHeight="1">
      <c r="A60" s="26"/>
      <c r="B60" s="26" t="s">
        <v>83</v>
      </c>
      <c r="C60" s="26"/>
      <c r="D60" s="26"/>
      <c r="E60" s="26" t="s">
        <v>52</v>
      </c>
      <c r="F60" s="24">
        <v>1325127.82</v>
      </c>
      <c r="G60" s="24">
        <v>511127.82</v>
      </c>
      <c r="H60" s="24">
        <v>412789</v>
      </c>
      <c r="I60" s="24">
        <v>93118.82</v>
      </c>
      <c r="J60" s="24">
        <v>5220</v>
      </c>
      <c r="K60" s="24">
        <v>814000</v>
      </c>
      <c r="L60" s="24">
        <v>0</v>
      </c>
      <c r="M60" s="24">
        <v>770000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44000</v>
      </c>
      <c r="T60" s="24">
        <v>0</v>
      </c>
    </row>
    <row r="61" spans="1:20" ht="15" customHeight="1">
      <c r="A61" s="26"/>
      <c r="B61" s="26"/>
      <c r="C61" s="26" t="s">
        <v>372</v>
      </c>
      <c r="D61" s="26"/>
      <c r="E61" s="26" t="s">
        <v>165</v>
      </c>
      <c r="F61" s="24">
        <v>511127.82</v>
      </c>
      <c r="G61" s="24">
        <v>511127.82</v>
      </c>
      <c r="H61" s="24">
        <v>412789</v>
      </c>
      <c r="I61" s="24">
        <v>93118.82</v>
      </c>
      <c r="J61" s="24">
        <v>5220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</row>
    <row r="62" spans="1:20" ht="15" customHeight="1">
      <c r="A62" s="26"/>
      <c r="B62" s="26"/>
      <c r="C62" s="26" t="s">
        <v>255</v>
      </c>
      <c r="D62" s="26"/>
      <c r="E62" s="26" t="s">
        <v>403</v>
      </c>
      <c r="F62" s="24">
        <v>814000</v>
      </c>
      <c r="G62" s="24">
        <v>0</v>
      </c>
      <c r="H62" s="24">
        <v>0</v>
      </c>
      <c r="I62" s="24">
        <v>0</v>
      </c>
      <c r="J62" s="24">
        <v>0</v>
      </c>
      <c r="K62" s="24">
        <v>814000</v>
      </c>
      <c r="L62" s="24">
        <v>0</v>
      </c>
      <c r="M62" s="24">
        <v>770000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44000</v>
      </c>
      <c r="T62" s="24">
        <v>0</v>
      </c>
    </row>
    <row r="63" spans="1:20" ht="15" customHeight="1">
      <c r="A63" s="26"/>
      <c r="B63" s="26" t="s">
        <v>305</v>
      </c>
      <c r="C63" s="26"/>
      <c r="D63" s="26"/>
      <c r="E63" s="26" t="s">
        <v>493</v>
      </c>
      <c r="F63" s="24">
        <v>313412.74</v>
      </c>
      <c r="G63" s="24">
        <v>303412.74</v>
      </c>
      <c r="H63" s="24">
        <v>240067</v>
      </c>
      <c r="I63" s="24">
        <v>63225.74</v>
      </c>
      <c r="J63" s="24">
        <v>120</v>
      </c>
      <c r="K63" s="24">
        <v>10000</v>
      </c>
      <c r="L63" s="24">
        <v>0</v>
      </c>
      <c r="M63" s="24">
        <v>10000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ht="15" customHeight="1">
      <c r="A64" s="26"/>
      <c r="B64" s="26"/>
      <c r="C64" s="26" t="s">
        <v>372</v>
      </c>
      <c r="D64" s="26"/>
      <c r="E64" s="26" t="s">
        <v>71</v>
      </c>
      <c r="F64" s="24">
        <v>303412.74</v>
      </c>
      <c r="G64" s="24">
        <v>303412.74</v>
      </c>
      <c r="H64" s="24">
        <v>240067</v>
      </c>
      <c r="I64" s="24">
        <v>63225.74</v>
      </c>
      <c r="J64" s="24">
        <v>120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ht="15" customHeight="1">
      <c r="A65" s="26"/>
      <c r="B65" s="26"/>
      <c r="C65" s="26" t="s">
        <v>255</v>
      </c>
      <c r="D65" s="26"/>
      <c r="E65" s="26" t="s">
        <v>381</v>
      </c>
      <c r="F65" s="24">
        <v>10000</v>
      </c>
      <c r="G65" s="24">
        <v>0</v>
      </c>
      <c r="H65" s="24">
        <v>0</v>
      </c>
      <c r="I65" s="24">
        <v>0</v>
      </c>
      <c r="J65" s="24">
        <v>0</v>
      </c>
      <c r="K65" s="24">
        <v>10000</v>
      </c>
      <c r="L65" s="24">
        <v>0</v>
      </c>
      <c r="M65" s="24">
        <v>10000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5" customHeight="1">
      <c r="A66" s="26"/>
      <c r="B66" s="26" t="s">
        <v>201</v>
      </c>
      <c r="C66" s="26"/>
      <c r="D66" s="26"/>
      <c r="E66" s="26" t="s">
        <v>289</v>
      </c>
      <c r="F66" s="24">
        <v>1774982.68</v>
      </c>
      <c r="G66" s="24">
        <v>1376382.68</v>
      </c>
      <c r="H66" s="24">
        <v>1091748.71</v>
      </c>
      <c r="I66" s="24">
        <v>284153.97</v>
      </c>
      <c r="J66" s="24">
        <v>480</v>
      </c>
      <c r="K66" s="24">
        <v>398600</v>
      </c>
      <c r="L66" s="24">
        <v>0</v>
      </c>
      <c r="M66" s="24">
        <v>257600</v>
      </c>
      <c r="N66" s="24">
        <v>141000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</row>
    <row r="67" spans="1:20" ht="15" customHeight="1">
      <c r="A67" s="26"/>
      <c r="B67" s="26"/>
      <c r="C67" s="26" t="s">
        <v>372</v>
      </c>
      <c r="D67" s="26"/>
      <c r="E67" s="26" t="s">
        <v>363</v>
      </c>
      <c r="F67" s="24">
        <v>1376382.68</v>
      </c>
      <c r="G67" s="24">
        <v>1376382.68</v>
      </c>
      <c r="H67" s="24">
        <v>1091748.71</v>
      </c>
      <c r="I67" s="24">
        <v>284153.97</v>
      </c>
      <c r="J67" s="24">
        <v>480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ht="15" customHeight="1">
      <c r="A68" s="26"/>
      <c r="B68" s="26"/>
      <c r="C68" s="26" t="s">
        <v>255</v>
      </c>
      <c r="D68" s="26"/>
      <c r="E68" s="26" t="s">
        <v>378</v>
      </c>
      <c r="F68" s="24">
        <v>378600</v>
      </c>
      <c r="G68" s="24">
        <v>0</v>
      </c>
      <c r="H68" s="24">
        <v>0</v>
      </c>
      <c r="I68" s="24">
        <v>0</v>
      </c>
      <c r="J68" s="24">
        <v>0</v>
      </c>
      <c r="K68" s="24">
        <v>378600</v>
      </c>
      <c r="L68" s="24">
        <v>0</v>
      </c>
      <c r="M68" s="24">
        <v>237600</v>
      </c>
      <c r="N68" s="24">
        <v>141000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</row>
    <row r="69" spans="1:20" ht="15" customHeight="1">
      <c r="A69" s="26"/>
      <c r="B69" s="26"/>
      <c r="C69" s="26" t="s">
        <v>39</v>
      </c>
      <c r="D69" s="26"/>
      <c r="E69" s="26" t="s">
        <v>220</v>
      </c>
      <c r="F69" s="24">
        <v>20000</v>
      </c>
      <c r="G69" s="24">
        <v>0</v>
      </c>
      <c r="H69" s="24">
        <v>0</v>
      </c>
      <c r="I69" s="24">
        <v>0</v>
      </c>
      <c r="J69" s="24">
        <v>0</v>
      </c>
      <c r="K69" s="24">
        <v>20000</v>
      </c>
      <c r="L69" s="24">
        <v>0</v>
      </c>
      <c r="M69" s="24">
        <v>20000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</row>
    <row r="70" spans="1:20" ht="15" customHeight="1">
      <c r="A70" s="26"/>
      <c r="B70" s="26" t="s">
        <v>116</v>
      </c>
      <c r="C70" s="26"/>
      <c r="D70" s="26"/>
      <c r="E70" s="26" t="s">
        <v>15</v>
      </c>
      <c r="F70" s="24">
        <v>7858351.58</v>
      </c>
      <c r="G70" s="24">
        <v>5590051.58</v>
      </c>
      <c r="H70" s="24">
        <v>4055420.14</v>
      </c>
      <c r="I70" s="24">
        <v>1498031.44</v>
      </c>
      <c r="J70" s="24">
        <v>36600</v>
      </c>
      <c r="K70" s="24">
        <v>2268300</v>
      </c>
      <c r="L70" s="24">
        <v>0</v>
      </c>
      <c r="M70" s="24">
        <v>2256300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12000</v>
      </c>
      <c r="T70" s="24">
        <v>0</v>
      </c>
    </row>
    <row r="71" spans="1:20" ht="15" customHeight="1">
      <c r="A71" s="26"/>
      <c r="B71" s="26"/>
      <c r="C71" s="26" t="s">
        <v>372</v>
      </c>
      <c r="D71" s="26"/>
      <c r="E71" s="26" t="s">
        <v>455</v>
      </c>
      <c r="F71" s="24">
        <v>5590051.58</v>
      </c>
      <c r="G71" s="24">
        <v>5590051.58</v>
      </c>
      <c r="H71" s="24">
        <v>4055420.14</v>
      </c>
      <c r="I71" s="24">
        <v>1498031.44</v>
      </c>
      <c r="J71" s="24">
        <v>36600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ht="15" customHeight="1">
      <c r="A72" s="26"/>
      <c r="B72" s="26"/>
      <c r="C72" s="26" t="s">
        <v>255</v>
      </c>
      <c r="D72" s="26"/>
      <c r="E72" s="26" t="s">
        <v>196</v>
      </c>
      <c r="F72" s="24">
        <v>2268300</v>
      </c>
      <c r="G72" s="24">
        <v>0</v>
      </c>
      <c r="H72" s="24">
        <v>0</v>
      </c>
      <c r="I72" s="24">
        <v>0</v>
      </c>
      <c r="J72" s="24">
        <v>0</v>
      </c>
      <c r="K72" s="24">
        <v>2268300</v>
      </c>
      <c r="L72" s="24">
        <v>0</v>
      </c>
      <c r="M72" s="24">
        <v>2256300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12000</v>
      </c>
      <c r="T72" s="24">
        <v>0</v>
      </c>
    </row>
    <row r="73" spans="1:20" ht="15" customHeight="1">
      <c r="A73" s="26"/>
      <c r="B73" s="26" t="s">
        <v>227</v>
      </c>
      <c r="C73" s="26"/>
      <c r="D73" s="26"/>
      <c r="E73" s="26" t="s">
        <v>51</v>
      </c>
      <c r="F73" s="24">
        <v>2705069.7</v>
      </c>
      <c r="G73" s="24">
        <v>1265469.7</v>
      </c>
      <c r="H73" s="24">
        <v>973525</v>
      </c>
      <c r="I73" s="24">
        <v>291344.7</v>
      </c>
      <c r="J73" s="24">
        <v>600</v>
      </c>
      <c r="K73" s="24">
        <v>1439600</v>
      </c>
      <c r="L73" s="24">
        <v>4000</v>
      </c>
      <c r="M73" s="24">
        <v>1010000</v>
      </c>
      <c r="N73" s="24">
        <v>274000</v>
      </c>
      <c r="O73" s="24">
        <v>0</v>
      </c>
      <c r="P73" s="24">
        <v>0</v>
      </c>
      <c r="Q73" s="24">
        <v>0</v>
      </c>
      <c r="R73" s="24">
        <v>0</v>
      </c>
      <c r="S73" s="24">
        <v>151600</v>
      </c>
      <c r="T73" s="24">
        <v>0</v>
      </c>
    </row>
    <row r="74" spans="1:20" ht="15" customHeight="1">
      <c r="A74" s="26"/>
      <c r="B74" s="26"/>
      <c r="C74" s="26" t="s">
        <v>372</v>
      </c>
      <c r="D74" s="26"/>
      <c r="E74" s="26" t="s">
        <v>269</v>
      </c>
      <c r="F74" s="24">
        <v>1265469.7</v>
      </c>
      <c r="G74" s="24">
        <v>1265469.7</v>
      </c>
      <c r="H74" s="24">
        <v>973525</v>
      </c>
      <c r="I74" s="24">
        <v>291344.7</v>
      </c>
      <c r="J74" s="24">
        <v>600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</row>
    <row r="75" spans="1:20" ht="15" customHeight="1">
      <c r="A75" s="26"/>
      <c r="B75" s="26"/>
      <c r="C75" s="26" t="s">
        <v>255</v>
      </c>
      <c r="D75" s="26"/>
      <c r="E75" s="26" t="s">
        <v>48</v>
      </c>
      <c r="F75" s="24">
        <v>911600</v>
      </c>
      <c r="G75" s="24">
        <v>0</v>
      </c>
      <c r="H75" s="24">
        <v>0</v>
      </c>
      <c r="I75" s="24">
        <v>0</v>
      </c>
      <c r="J75" s="24">
        <v>0</v>
      </c>
      <c r="K75" s="24">
        <v>911600</v>
      </c>
      <c r="L75" s="24">
        <v>0</v>
      </c>
      <c r="M75" s="24">
        <v>760000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151600</v>
      </c>
      <c r="T75" s="24">
        <v>0</v>
      </c>
    </row>
    <row r="76" spans="1:20" ht="15" customHeight="1">
      <c r="A76" s="26"/>
      <c r="B76" s="26"/>
      <c r="C76" s="26" t="s">
        <v>39</v>
      </c>
      <c r="D76" s="26"/>
      <c r="E76" s="26" t="s">
        <v>290</v>
      </c>
      <c r="F76" s="24">
        <v>528000</v>
      </c>
      <c r="G76" s="24">
        <v>0</v>
      </c>
      <c r="H76" s="24">
        <v>0</v>
      </c>
      <c r="I76" s="24">
        <v>0</v>
      </c>
      <c r="J76" s="24">
        <v>0</v>
      </c>
      <c r="K76" s="24">
        <v>528000</v>
      </c>
      <c r="L76" s="24">
        <v>4000</v>
      </c>
      <c r="M76" s="24">
        <v>250000</v>
      </c>
      <c r="N76" s="24">
        <v>274000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</row>
    <row r="77" spans="1:20" ht="15" customHeight="1">
      <c r="A77" s="26"/>
      <c r="B77" s="26" t="s">
        <v>342</v>
      </c>
      <c r="C77" s="26"/>
      <c r="D77" s="26"/>
      <c r="E77" s="26" t="s">
        <v>463</v>
      </c>
      <c r="F77" s="24">
        <v>1769742.15</v>
      </c>
      <c r="G77" s="24">
        <v>1029742.15</v>
      </c>
      <c r="H77" s="24">
        <v>807428.7</v>
      </c>
      <c r="I77" s="24">
        <v>221653.45</v>
      </c>
      <c r="J77" s="24">
        <v>660</v>
      </c>
      <c r="K77" s="24">
        <v>740000</v>
      </c>
      <c r="L77" s="24">
        <v>0</v>
      </c>
      <c r="M77" s="24">
        <v>740000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</row>
    <row r="78" spans="1:20" ht="15" customHeight="1">
      <c r="A78" s="26"/>
      <c r="B78" s="26"/>
      <c r="C78" s="26" t="s">
        <v>372</v>
      </c>
      <c r="D78" s="26"/>
      <c r="E78" s="26" t="s">
        <v>138</v>
      </c>
      <c r="F78" s="24">
        <v>1029742.15</v>
      </c>
      <c r="G78" s="24">
        <v>1029742.15</v>
      </c>
      <c r="H78" s="24">
        <v>807428.7</v>
      </c>
      <c r="I78" s="24">
        <v>221653.45</v>
      </c>
      <c r="J78" s="24">
        <v>660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</row>
    <row r="79" spans="1:20" ht="15" customHeight="1">
      <c r="A79" s="26"/>
      <c r="B79" s="26"/>
      <c r="C79" s="26" t="s">
        <v>255</v>
      </c>
      <c r="D79" s="26"/>
      <c r="E79" s="26" t="s">
        <v>413</v>
      </c>
      <c r="F79" s="24">
        <v>740000</v>
      </c>
      <c r="G79" s="24">
        <v>0</v>
      </c>
      <c r="H79" s="24">
        <v>0</v>
      </c>
      <c r="I79" s="24">
        <v>0</v>
      </c>
      <c r="J79" s="24">
        <v>0</v>
      </c>
      <c r="K79" s="24">
        <v>740000</v>
      </c>
      <c r="L79" s="24">
        <v>0</v>
      </c>
      <c r="M79" s="24">
        <v>740000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</row>
    <row r="80" spans="1:20" ht="15" customHeight="1">
      <c r="A80" s="26"/>
      <c r="B80" s="26" t="s">
        <v>462</v>
      </c>
      <c r="C80" s="26"/>
      <c r="D80" s="26"/>
      <c r="E80" s="26" t="s">
        <v>103</v>
      </c>
      <c r="F80" s="24">
        <v>677794.36</v>
      </c>
      <c r="G80" s="24">
        <v>611934.36</v>
      </c>
      <c r="H80" s="24">
        <v>478302</v>
      </c>
      <c r="I80" s="24">
        <v>128412.36</v>
      </c>
      <c r="J80" s="24">
        <v>5220</v>
      </c>
      <c r="K80" s="24">
        <v>65860</v>
      </c>
      <c r="L80" s="24">
        <v>0</v>
      </c>
      <c r="M80" s="24">
        <v>50000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15860</v>
      </c>
      <c r="T80" s="24">
        <v>0</v>
      </c>
    </row>
    <row r="81" spans="1:20" ht="15" customHeight="1">
      <c r="A81" s="26"/>
      <c r="B81" s="26"/>
      <c r="C81" s="26" t="s">
        <v>372</v>
      </c>
      <c r="D81" s="26"/>
      <c r="E81" s="26" t="s">
        <v>64</v>
      </c>
      <c r="F81" s="24">
        <v>611934.36</v>
      </c>
      <c r="G81" s="24">
        <v>611934.36</v>
      </c>
      <c r="H81" s="24">
        <v>478302</v>
      </c>
      <c r="I81" s="24">
        <v>128412.36</v>
      </c>
      <c r="J81" s="24">
        <v>5220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</row>
    <row r="82" spans="1:20" ht="15" customHeight="1">
      <c r="A82" s="26"/>
      <c r="B82" s="26"/>
      <c r="C82" s="26" t="s">
        <v>255</v>
      </c>
      <c r="D82" s="26"/>
      <c r="E82" s="26" t="s">
        <v>256</v>
      </c>
      <c r="F82" s="24">
        <v>65860</v>
      </c>
      <c r="G82" s="24">
        <v>0</v>
      </c>
      <c r="H82" s="24">
        <v>0</v>
      </c>
      <c r="I82" s="24">
        <v>0</v>
      </c>
      <c r="J82" s="24">
        <v>0</v>
      </c>
      <c r="K82" s="24">
        <v>65860</v>
      </c>
      <c r="L82" s="24">
        <v>0</v>
      </c>
      <c r="M82" s="24">
        <v>50000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15860</v>
      </c>
      <c r="T82" s="24">
        <v>0</v>
      </c>
    </row>
    <row r="83" spans="1:20" ht="15" customHeight="1">
      <c r="A83" s="26" t="s">
        <v>242</v>
      </c>
      <c r="B83" s="26"/>
      <c r="C83" s="26"/>
      <c r="D83" s="26"/>
      <c r="E83" s="26" t="s">
        <v>74</v>
      </c>
      <c r="F83" s="24">
        <v>1270398.34</v>
      </c>
      <c r="G83" s="24">
        <v>574598.34</v>
      </c>
      <c r="H83" s="24">
        <v>465442.29</v>
      </c>
      <c r="I83" s="24">
        <v>103096.05</v>
      </c>
      <c r="J83" s="24">
        <v>6060</v>
      </c>
      <c r="K83" s="24">
        <v>695800</v>
      </c>
      <c r="L83" s="24">
        <v>0</v>
      </c>
      <c r="M83" s="24">
        <v>656000</v>
      </c>
      <c r="N83" s="24">
        <v>39800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</row>
    <row r="84" spans="1:20" ht="15" customHeight="1">
      <c r="A84" s="26"/>
      <c r="B84" s="26" t="s">
        <v>253</v>
      </c>
      <c r="C84" s="26"/>
      <c r="D84" s="26"/>
      <c r="E84" s="26" t="s">
        <v>43</v>
      </c>
      <c r="F84" s="24">
        <v>1270398.34</v>
      </c>
      <c r="G84" s="24">
        <v>574598.34</v>
      </c>
      <c r="H84" s="24">
        <v>465442.29</v>
      </c>
      <c r="I84" s="24">
        <v>103096.05</v>
      </c>
      <c r="J84" s="24">
        <v>6060</v>
      </c>
      <c r="K84" s="24">
        <v>695800</v>
      </c>
      <c r="L84" s="24">
        <v>0</v>
      </c>
      <c r="M84" s="24">
        <v>656000</v>
      </c>
      <c r="N84" s="24">
        <v>39800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</row>
    <row r="85" spans="1:20" ht="15" customHeight="1">
      <c r="A85" s="26"/>
      <c r="B85" s="26"/>
      <c r="C85" s="26" t="s">
        <v>372</v>
      </c>
      <c r="D85" s="26"/>
      <c r="E85" s="26" t="s">
        <v>344</v>
      </c>
      <c r="F85" s="24">
        <v>398000</v>
      </c>
      <c r="G85" s="24">
        <v>0</v>
      </c>
      <c r="H85" s="24">
        <v>0</v>
      </c>
      <c r="I85" s="24">
        <v>0</v>
      </c>
      <c r="J85" s="24">
        <v>0</v>
      </c>
      <c r="K85" s="24">
        <v>398000</v>
      </c>
      <c r="L85" s="24">
        <v>0</v>
      </c>
      <c r="M85" s="24">
        <v>398000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</row>
    <row r="86" spans="1:20" ht="15" customHeight="1">
      <c r="A86" s="26"/>
      <c r="B86" s="26"/>
      <c r="C86" s="26" t="s">
        <v>146</v>
      </c>
      <c r="D86" s="26"/>
      <c r="E86" s="26" t="s">
        <v>86</v>
      </c>
      <c r="F86" s="24">
        <v>872398.34</v>
      </c>
      <c r="G86" s="24">
        <v>574598.34</v>
      </c>
      <c r="H86" s="24">
        <v>465442.29</v>
      </c>
      <c r="I86" s="24">
        <v>103096.05</v>
      </c>
      <c r="J86" s="24">
        <v>6060</v>
      </c>
      <c r="K86" s="24">
        <v>297800</v>
      </c>
      <c r="L86" s="24">
        <v>0</v>
      </c>
      <c r="M86" s="24">
        <v>258000</v>
      </c>
      <c r="N86" s="24">
        <v>39800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</row>
    <row r="87" spans="1:20" ht="15" customHeight="1">
      <c r="A87" s="26" t="s">
        <v>124</v>
      </c>
      <c r="B87" s="26"/>
      <c r="C87" s="26"/>
      <c r="D87" s="26"/>
      <c r="E87" s="26" t="s">
        <v>206</v>
      </c>
      <c r="F87" s="24">
        <v>54005200.17</v>
      </c>
      <c r="G87" s="24">
        <v>43070800.17</v>
      </c>
      <c r="H87" s="24">
        <v>31661782.28</v>
      </c>
      <c r="I87" s="24">
        <v>11328173.89</v>
      </c>
      <c r="J87" s="24">
        <v>80844</v>
      </c>
      <c r="K87" s="24">
        <v>10934400</v>
      </c>
      <c r="L87" s="24">
        <v>3142610</v>
      </c>
      <c r="M87" s="24">
        <v>4908400</v>
      </c>
      <c r="N87" s="24">
        <v>2309390</v>
      </c>
      <c r="O87" s="24">
        <v>0</v>
      </c>
      <c r="P87" s="24">
        <v>0</v>
      </c>
      <c r="Q87" s="24">
        <v>0</v>
      </c>
      <c r="R87" s="24">
        <v>0</v>
      </c>
      <c r="S87" s="24">
        <v>574000</v>
      </c>
      <c r="T87" s="24">
        <v>0</v>
      </c>
    </row>
    <row r="88" spans="1:20" ht="15" customHeight="1">
      <c r="A88" s="26"/>
      <c r="B88" s="26" t="s">
        <v>372</v>
      </c>
      <c r="C88" s="26"/>
      <c r="D88" s="26"/>
      <c r="E88" s="26" t="s">
        <v>36</v>
      </c>
      <c r="F88" s="24">
        <v>4051250</v>
      </c>
      <c r="G88" s="24">
        <v>0</v>
      </c>
      <c r="H88" s="24">
        <v>0</v>
      </c>
      <c r="I88" s="24">
        <v>0</v>
      </c>
      <c r="J88" s="24">
        <v>0</v>
      </c>
      <c r="K88" s="24">
        <v>4051250</v>
      </c>
      <c r="L88" s="24">
        <v>1191650</v>
      </c>
      <c r="M88" s="24">
        <v>1519600</v>
      </c>
      <c r="N88" s="24">
        <v>766000</v>
      </c>
      <c r="O88" s="24">
        <v>0</v>
      </c>
      <c r="P88" s="24">
        <v>0</v>
      </c>
      <c r="Q88" s="24">
        <v>0</v>
      </c>
      <c r="R88" s="24">
        <v>0</v>
      </c>
      <c r="S88" s="24">
        <v>574000</v>
      </c>
      <c r="T88" s="24">
        <v>0</v>
      </c>
    </row>
    <row r="89" spans="1:20" ht="15" customHeight="1">
      <c r="A89" s="26"/>
      <c r="B89" s="26"/>
      <c r="C89" s="26" t="s">
        <v>372</v>
      </c>
      <c r="D89" s="26"/>
      <c r="E89" s="26" t="s">
        <v>459</v>
      </c>
      <c r="F89" s="24">
        <v>483650</v>
      </c>
      <c r="G89" s="24">
        <v>0</v>
      </c>
      <c r="H89" s="24">
        <v>0</v>
      </c>
      <c r="I89" s="24">
        <v>0</v>
      </c>
      <c r="J89" s="24">
        <v>0</v>
      </c>
      <c r="K89" s="24">
        <v>483650</v>
      </c>
      <c r="L89" s="24">
        <v>126650</v>
      </c>
      <c r="M89" s="24">
        <v>287000</v>
      </c>
      <c r="N89" s="24">
        <v>70000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</row>
    <row r="90" spans="1:20" ht="15" customHeight="1">
      <c r="A90" s="26"/>
      <c r="B90" s="26"/>
      <c r="C90" s="26" t="s">
        <v>139</v>
      </c>
      <c r="D90" s="26"/>
      <c r="E90" s="26" t="s">
        <v>429</v>
      </c>
      <c r="F90" s="24">
        <v>3567600</v>
      </c>
      <c r="G90" s="24">
        <v>0</v>
      </c>
      <c r="H90" s="24">
        <v>0</v>
      </c>
      <c r="I90" s="24">
        <v>0</v>
      </c>
      <c r="J90" s="24">
        <v>0</v>
      </c>
      <c r="K90" s="24">
        <v>3567600</v>
      </c>
      <c r="L90" s="24">
        <v>1065000</v>
      </c>
      <c r="M90" s="24">
        <v>1232600</v>
      </c>
      <c r="N90" s="24">
        <v>696000</v>
      </c>
      <c r="O90" s="24">
        <v>0</v>
      </c>
      <c r="P90" s="24">
        <v>0</v>
      </c>
      <c r="Q90" s="24">
        <v>0</v>
      </c>
      <c r="R90" s="24">
        <v>0</v>
      </c>
      <c r="S90" s="24">
        <v>574000</v>
      </c>
      <c r="T90" s="24">
        <v>0</v>
      </c>
    </row>
    <row r="91" spans="1:20" ht="15" customHeight="1">
      <c r="A91" s="26"/>
      <c r="B91" s="26" t="s">
        <v>255</v>
      </c>
      <c r="C91" s="26"/>
      <c r="D91" s="26"/>
      <c r="E91" s="26" t="s">
        <v>268</v>
      </c>
      <c r="F91" s="24">
        <v>34835237.23</v>
      </c>
      <c r="G91" s="24">
        <v>28862217.23</v>
      </c>
      <c r="H91" s="24">
        <v>21251513.28</v>
      </c>
      <c r="I91" s="24">
        <v>7592223.95</v>
      </c>
      <c r="J91" s="24">
        <v>18480</v>
      </c>
      <c r="K91" s="24">
        <v>5973020</v>
      </c>
      <c r="L91" s="24">
        <v>1448280</v>
      </c>
      <c r="M91" s="24">
        <v>3028800</v>
      </c>
      <c r="N91" s="24">
        <v>1495940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</row>
    <row r="92" spans="1:20" ht="15" customHeight="1">
      <c r="A92" s="26"/>
      <c r="B92" s="26"/>
      <c r="C92" s="26" t="s">
        <v>372</v>
      </c>
      <c r="D92" s="26"/>
      <c r="E92" s="26" t="s">
        <v>226</v>
      </c>
      <c r="F92" s="24">
        <v>24981667.13</v>
      </c>
      <c r="G92" s="24">
        <v>24981667.13</v>
      </c>
      <c r="H92" s="24">
        <v>18755758.28</v>
      </c>
      <c r="I92" s="24">
        <v>6208088.85</v>
      </c>
      <c r="J92" s="24">
        <v>17820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</row>
    <row r="93" spans="1:20" ht="15" customHeight="1">
      <c r="A93" s="26"/>
      <c r="B93" s="26"/>
      <c r="C93" s="26" t="s">
        <v>4</v>
      </c>
      <c r="D93" s="26"/>
      <c r="E93" s="26" t="s">
        <v>193</v>
      </c>
      <c r="F93" s="24">
        <v>1358520</v>
      </c>
      <c r="G93" s="24">
        <v>0</v>
      </c>
      <c r="H93" s="24">
        <v>0</v>
      </c>
      <c r="I93" s="24">
        <v>0</v>
      </c>
      <c r="J93" s="24">
        <v>0</v>
      </c>
      <c r="K93" s="24">
        <v>1358520</v>
      </c>
      <c r="L93" s="24">
        <v>1286520</v>
      </c>
      <c r="M93" s="24">
        <v>0</v>
      </c>
      <c r="N93" s="24">
        <v>72000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</row>
    <row r="94" spans="1:20" ht="15" customHeight="1">
      <c r="A94" s="26"/>
      <c r="B94" s="26"/>
      <c r="C94" s="26" t="s">
        <v>3</v>
      </c>
      <c r="D94" s="26"/>
      <c r="E94" s="26" t="s">
        <v>288</v>
      </c>
      <c r="F94" s="24">
        <v>600000</v>
      </c>
      <c r="G94" s="24">
        <v>0</v>
      </c>
      <c r="H94" s="24">
        <v>0</v>
      </c>
      <c r="I94" s="24">
        <v>0</v>
      </c>
      <c r="J94" s="24">
        <v>0</v>
      </c>
      <c r="K94" s="24">
        <v>600000</v>
      </c>
      <c r="L94" s="24">
        <v>0</v>
      </c>
      <c r="M94" s="24">
        <v>600000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</row>
    <row r="95" spans="1:20" ht="15" customHeight="1">
      <c r="A95" s="26"/>
      <c r="B95" s="26"/>
      <c r="C95" s="26" t="s">
        <v>278</v>
      </c>
      <c r="D95" s="26"/>
      <c r="E95" s="26" t="s">
        <v>209</v>
      </c>
      <c r="F95" s="24">
        <v>20000</v>
      </c>
      <c r="G95" s="24">
        <v>0</v>
      </c>
      <c r="H95" s="24">
        <v>0</v>
      </c>
      <c r="I95" s="24">
        <v>0</v>
      </c>
      <c r="J95" s="24">
        <v>0</v>
      </c>
      <c r="K95" s="24">
        <v>20000</v>
      </c>
      <c r="L95" s="24">
        <v>0</v>
      </c>
      <c r="M95" s="24">
        <v>20000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</row>
    <row r="96" spans="1:20" ht="15" customHeight="1">
      <c r="A96" s="26"/>
      <c r="B96" s="26"/>
      <c r="C96" s="26" t="s">
        <v>398</v>
      </c>
      <c r="D96" s="26"/>
      <c r="E96" s="26" t="s">
        <v>405</v>
      </c>
      <c r="F96" s="24">
        <v>2038520</v>
      </c>
      <c r="G96" s="24">
        <v>0</v>
      </c>
      <c r="H96" s="24">
        <v>0</v>
      </c>
      <c r="I96" s="24">
        <v>0</v>
      </c>
      <c r="J96" s="24">
        <v>0</v>
      </c>
      <c r="K96" s="24">
        <v>2038520</v>
      </c>
      <c r="L96" s="24">
        <v>156520</v>
      </c>
      <c r="M96" s="24">
        <v>1832000</v>
      </c>
      <c r="N96" s="24">
        <v>50000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</row>
    <row r="97" spans="1:20" ht="15" customHeight="1">
      <c r="A97" s="26"/>
      <c r="B97" s="26"/>
      <c r="C97" s="26" t="s">
        <v>37</v>
      </c>
      <c r="D97" s="26"/>
      <c r="E97" s="26" t="s">
        <v>150</v>
      </c>
      <c r="F97" s="24">
        <v>1731180</v>
      </c>
      <c r="G97" s="24">
        <v>0</v>
      </c>
      <c r="H97" s="24">
        <v>0</v>
      </c>
      <c r="I97" s="24">
        <v>0</v>
      </c>
      <c r="J97" s="24">
        <v>0</v>
      </c>
      <c r="K97" s="24">
        <v>1731180</v>
      </c>
      <c r="L97" s="24">
        <v>5240</v>
      </c>
      <c r="M97" s="24">
        <v>352000</v>
      </c>
      <c r="N97" s="24">
        <v>1373940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</row>
    <row r="98" spans="1:20" ht="15" customHeight="1">
      <c r="A98" s="26"/>
      <c r="B98" s="26"/>
      <c r="C98" s="26" t="s">
        <v>170</v>
      </c>
      <c r="D98" s="26"/>
      <c r="E98" s="26" t="s">
        <v>260</v>
      </c>
      <c r="F98" s="24">
        <v>224800</v>
      </c>
      <c r="G98" s="24">
        <v>0</v>
      </c>
      <c r="H98" s="24">
        <v>0</v>
      </c>
      <c r="I98" s="24">
        <v>0</v>
      </c>
      <c r="J98" s="24">
        <v>0</v>
      </c>
      <c r="K98" s="24">
        <v>224800</v>
      </c>
      <c r="L98" s="24">
        <v>0</v>
      </c>
      <c r="M98" s="24">
        <v>224800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</row>
    <row r="99" spans="1:20" ht="15" customHeight="1">
      <c r="A99" s="26"/>
      <c r="B99" s="26"/>
      <c r="C99" s="26" t="s">
        <v>39</v>
      </c>
      <c r="D99" s="26"/>
      <c r="E99" s="26" t="s">
        <v>362</v>
      </c>
      <c r="F99" s="24">
        <v>3880550.1</v>
      </c>
      <c r="G99" s="24">
        <v>3880550.1</v>
      </c>
      <c r="H99" s="24">
        <v>2495755</v>
      </c>
      <c r="I99" s="24">
        <v>1384135.1</v>
      </c>
      <c r="J99" s="24">
        <v>660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</row>
    <row r="100" spans="1:20" ht="15" customHeight="1">
      <c r="A100" s="26"/>
      <c r="B100" s="26" t="s">
        <v>4</v>
      </c>
      <c r="C100" s="26"/>
      <c r="D100" s="26"/>
      <c r="E100" s="26" t="s">
        <v>385</v>
      </c>
      <c r="F100" s="24">
        <v>3891745.48</v>
      </c>
      <c r="G100" s="24">
        <v>3717965.48</v>
      </c>
      <c r="H100" s="24">
        <v>2690784</v>
      </c>
      <c r="I100" s="24">
        <v>1017137.48</v>
      </c>
      <c r="J100" s="24">
        <v>10044</v>
      </c>
      <c r="K100" s="24">
        <v>173780</v>
      </c>
      <c r="L100" s="24">
        <v>173780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</row>
    <row r="101" spans="1:20" ht="15" customHeight="1">
      <c r="A101" s="26"/>
      <c r="B101" s="26"/>
      <c r="C101" s="26" t="s">
        <v>372</v>
      </c>
      <c r="D101" s="26"/>
      <c r="E101" s="26" t="s">
        <v>9</v>
      </c>
      <c r="F101" s="24">
        <v>3717965.48</v>
      </c>
      <c r="G101" s="24">
        <v>3717965.48</v>
      </c>
      <c r="H101" s="24">
        <v>2690784</v>
      </c>
      <c r="I101" s="24">
        <v>1017137.48</v>
      </c>
      <c r="J101" s="24">
        <v>10044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</row>
    <row r="102" spans="1:20" ht="15" customHeight="1">
      <c r="A102" s="26"/>
      <c r="B102" s="26"/>
      <c r="C102" s="26" t="s">
        <v>255</v>
      </c>
      <c r="D102" s="26"/>
      <c r="E102" s="26" t="s">
        <v>248</v>
      </c>
      <c r="F102" s="24">
        <v>173780</v>
      </c>
      <c r="G102" s="24">
        <v>0</v>
      </c>
      <c r="H102" s="24">
        <v>0</v>
      </c>
      <c r="I102" s="24">
        <v>0</v>
      </c>
      <c r="J102" s="24">
        <v>0</v>
      </c>
      <c r="K102" s="24">
        <v>173780</v>
      </c>
      <c r="L102" s="24">
        <v>173780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</row>
    <row r="103" spans="1:20" ht="15" customHeight="1">
      <c r="A103" s="26"/>
      <c r="B103" s="26" t="s">
        <v>369</v>
      </c>
      <c r="C103" s="26"/>
      <c r="D103" s="26"/>
      <c r="E103" s="26" t="s">
        <v>147</v>
      </c>
      <c r="F103" s="24">
        <v>7140759.2</v>
      </c>
      <c r="G103" s="24">
        <v>6764409.2</v>
      </c>
      <c r="H103" s="24">
        <v>4959726</v>
      </c>
      <c r="I103" s="24">
        <v>1771623.2</v>
      </c>
      <c r="J103" s="24">
        <v>33060</v>
      </c>
      <c r="K103" s="24">
        <v>376350</v>
      </c>
      <c r="L103" s="24">
        <v>328900</v>
      </c>
      <c r="M103" s="24">
        <v>0</v>
      </c>
      <c r="N103" s="24">
        <v>47450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</row>
    <row r="104" spans="1:20" ht="15" customHeight="1">
      <c r="A104" s="26"/>
      <c r="B104" s="26"/>
      <c r="C104" s="26" t="s">
        <v>372</v>
      </c>
      <c r="D104" s="26"/>
      <c r="E104" s="26" t="s">
        <v>318</v>
      </c>
      <c r="F104" s="24">
        <v>6764409.2</v>
      </c>
      <c r="G104" s="24">
        <v>6764409.2</v>
      </c>
      <c r="H104" s="24">
        <v>4959726</v>
      </c>
      <c r="I104" s="24">
        <v>1771623.2</v>
      </c>
      <c r="J104" s="24">
        <v>33060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</row>
    <row r="105" spans="1:20" ht="15" customHeight="1">
      <c r="A105" s="26"/>
      <c r="B105" s="26"/>
      <c r="C105" s="26" t="s">
        <v>255</v>
      </c>
      <c r="D105" s="26"/>
      <c r="E105" s="26" t="s">
        <v>426</v>
      </c>
      <c r="F105" s="24">
        <v>376350</v>
      </c>
      <c r="G105" s="24">
        <v>0</v>
      </c>
      <c r="H105" s="24">
        <v>0</v>
      </c>
      <c r="I105" s="24">
        <v>0</v>
      </c>
      <c r="J105" s="24">
        <v>0</v>
      </c>
      <c r="K105" s="24">
        <v>376350</v>
      </c>
      <c r="L105" s="24">
        <v>328900</v>
      </c>
      <c r="M105" s="24">
        <v>0</v>
      </c>
      <c r="N105" s="24">
        <v>47450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</row>
    <row r="106" spans="1:20" ht="15" customHeight="1">
      <c r="A106" s="26"/>
      <c r="B106" s="26" t="s">
        <v>253</v>
      </c>
      <c r="C106" s="26"/>
      <c r="D106" s="26"/>
      <c r="E106" s="26" t="s">
        <v>423</v>
      </c>
      <c r="F106" s="24">
        <v>4086208.26</v>
      </c>
      <c r="G106" s="24">
        <v>3726208.26</v>
      </c>
      <c r="H106" s="24">
        <v>2759759</v>
      </c>
      <c r="I106" s="24">
        <v>947189.26</v>
      </c>
      <c r="J106" s="24">
        <v>19260</v>
      </c>
      <c r="K106" s="24">
        <v>360000</v>
      </c>
      <c r="L106" s="24">
        <v>0</v>
      </c>
      <c r="M106" s="24">
        <v>360000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</row>
    <row r="107" spans="1:20" ht="15" customHeight="1">
      <c r="A107" s="26"/>
      <c r="B107" s="26"/>
      <c r="C107" s="26" t="s">
        <v>372</v>
      </c>
      <c r="D107" s="26"/>
      <c r="E107" s="26" t="s">
        <v>277</v>
      </c>
      <c r="F107" s="24">
        <v>3726208.26</v>
      </c>
      <c r="G107" s="24">
        <v>3726208.26</v>
      </c>
      <c r="H107" s="24">
        <v>2759759</v>
      </c>
      <c r="I107" s="24">
        <v>947189.26</v>
      </c>
      <c r="J107" s="24">
        <v>19260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</row>
    <row r="108" spans="1:20" ht="15" customHeight="1">
      <c r="A108" s="26"/>
      <c r="B108" s="26"/>
      <c r="C108" s="26" t="s">
        <v>255</v>
      </c>
      <c r="D108" s="26"/>
      <c r="E108" s="26" t="s">
        <v>476</v>
      </c>
      <c r="F108" s="24">
        <v>360000</v>
      </c>
      <c r="G108" s="24">
        <v>0</v>
      </c>
      <c r="H108" s="24">
        <v>0</v>
      </c>
      <c r="I108" s="24">
        <v>0</v>
      </c>
      <c r="J108" s="24">
        <v>0</v>
      </c>
      <c r="K108" s="24">
        <v>360000</v>
      </c>
      <c r="L108" s="24">
        <v>0</v>
      </c>
      <c r="M108" s="24">
        <v>360000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</row>
    <row r="109" spans="1:20" ht="15" customHeight="1">
      <c r="A109" s="26" t="s">
        <v>480</v>
      </c>
      <c r="B109" s="26"/>
      <c r="C109" s="26"/>
      <c r="D109" s="26"/>
      <c r="E109" s="26" t="s">
        <v>360</v>
      </c>
      <c r="F109" s="24">
        <v>223510719.17</v>
      </c>
      <c r="G109" s="24">
        <v>191272119.17</v>
      </c>
      <c r="H109" s="24">
        <v>164261701.99</v>
      </c>
      <c r="I109" s="24">
        <v>8897647.04</v>
      </c>
      <c r="J109" s="24">
        <v>18112770.14</v>
      </c>
      <c r="K109" s="24">
        <v>32238600</v>
      </c>
      <c r="L109" s="24">
        <v>1326200</v>
      </c>
      <c r="M109" s="24">
        <v>17569880</v>
      </c>
      <c r="N109" s="24">
        <v>3397000</v>
      </c>
      <c r="O109" s="24">
        <v>0</v>
      </c>
      <c r="P109" s="24">
        <v>0</v>
      </c>
      <c r="Q109" s="24">
        <v>0</v>
      </c>
      <c r="R109" s="24">
        <v>1430000</v>
      </c>
      <c r="S109" s="24">
        <v>8515520</v>
      </c>
      <c r="T109" s="24">
        <v>0</v>
      </c>
    </row>
    <row r="110" spans="1:20" ht="15" customHeight="1">
      <c r="A110" s="26"/>
      <c r="B110" s="26" t="s">
        <v>372</v>
      </c>
      <c r="C110" s="26"/>
      <c r="D110" s="26"/>
      <c r="E110" s="26" t="s">
        <v>123</v>
      </c>
      <c r="F110" s="24">
        <v>8122782.65</v>
      </c>
      <c r="G110" s="24">
        <v>6540782.65</v>
      </c>
      <c r="H110" s="24">
        <v>5310869.84</v>
      </c>
      <c r="I110" s="24">
        <v>648853.26</v>
      </c>
      <c r="J110" s="24">
        <v>581059.55</v>
      </c>
      <c r="K110" s="24">
        <v>1582000</v>
      </c>
      <c r="L110" s="24">
        <v>120000</v>
      </c>
      <c r="M110" s="24">
        <v>1462000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</row>
    <row r="111" spans="1:20" ht="15" customHeight="1">
      <c r="A111" s="26"/>
      <c r="B111" s="26"/>
      <c r="C111" s="26" t="s">
        <v>372</v>
      </c>
      <c r="D111" s="26"/>
      <c r="E111" s="26" t="s">
        <v>6</v>
      </c>
      <c r="F111" s="24">
        <v>1238059.61</v>
      </c>
      <c r="G111" s="24">
        <v>1238059.61</v>
      </c>
      <c r="H111" s="24">
        <v>915718.07</v>
      </c>
      <c r="I111" s="24">
        <v>226040.22</v>
      </c>
      <c r="J111" s="24">
        <v>96301.32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</row>
    <row r="112" spans="1:20" ht="15" customHeight="1">
      <c r="A112" s="26"/>
      <c r="B112" s="26"/>
      <c r="C112" s="26" t="s">
        <v>39</v>
      </c>
      <c r="D112" s="26"/>
      <c r="E112" s="26" t="s">
        <v>73</v>
      </c>
      <c r="F112" s="24">
        <v>6884723.04</v>
      </c>
      <c r="G112" s="24">
        <v>5302723.04</v>
      </c>
      <c r="H112" s="24">
        <v>4395151.77</v>
      </c>
      <c r="I112" s="24">
        <v>422813.04</v>
      </c>
      <c r="J112" s="24">
        <v>484758.23</v>
      </c>
      <c r="K112" s="24">
        <v>1582000</v>
      </c>
      <c r="L112" s="24">
        <v>120000</v>
      </c>
      <c r="M112" s="24">
        <v>1462000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</row>
    <row r="113" spans="1:20" ht="15" customHeight="1">
      <c r="A113" s="26"/>
      <c r="B113" s="26" t="s">
        <v>255</v>
      </c>
      <c r="C113" s="26"/>
      <c r="D113" s="26"/>
      <c r="E113" s="26" t="s">
        <v>169</v>
      </c>
      <c r="F113" s="24">
        <v>197448173.41</v>
      </c>
      <c r="G113" s="24">
        <v>177036473.41</v>
      </c>
      <c r="H113" s="24">
        <v>152559046.52</v>
      </c>
      <c r="I113" s="24">
        <v>7604822.71</v>
      </c>
      <c r="J113" s="24">
        <v>16872604.18</v>
      </c>
      <c r="K113" s="24">
        <v>20411700</v>
      </c>
      <c r="L113" s="24">
        <v>1206200</v>
      </c>
      <c r="M113" s="24">
        <v>14418000</v>
      </c>
      <c r="N113" s="24">
        <v>3387500</v>
      </c>
      <c r="O113" s="24">
        <v>0</v>
      </c>
      <c r="P113" s="24">
        <v>0</v>
      </c>
      <c r="Q113" s="24">
        <v>0</v>
      </c>
      <c r="R113" s="24">
        <v>0</v>
      </c>
      <c r="S113" s="24">
        <v>1400000</v>
      </c>
      <c r="T113" s="24">
        <v>0</v>
      </c>
    </row>
    <row r="114" spans="1:20" ht="15" customHeight="1">
      <c r="A114" s="26"/>
      <c r="B114" s="26"/>
      <c r="C114" s="26" t="s">
        <v>372</v>
      </c>
      <c r="D114" s="26"/>
      <c r="E114" s="26" t="s">
        <v>82</v>
      </c>
      <c r="F114" s="24">
        <v>2234084.15</v>
      </c>
      <c r="G114" s="24">
        <v>1905084.15</v>
      </c>
      <c r="H114" s="24">
        <v>1590178.87</v>
      </c>
      <c r="I114" s="24">
        <v>150835.04</v>
      </c>
      <c r="J114" s="24">
        <v>164070.24</v>
      </c>
      <c r="K114" s="24">
        <v>329000</v>
      </c>
      <c r="L114" s="24">
        <v>0</v>
      </c>
      <c r="M114" s="24">
        <v>318000</v>
      </c>
      <c r="N114" s="24">
        <v>11000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</row>
    <row r="115" spans="1:20" ht="15" customHeight="1">
      <c r="A115" s="26"/>
      <c r="B115" s="26"/>
      <c r="C115" s="26" t="s">
        <v>255</v>
      </c>
      <c r="D115" s="26"/>
      <c r="E115" s="26" t="s">
        <v>364</v>
      </c>
      <c r="F115" s="24">
        <v>99949884.88</v>
      </c>
      <c r="G115" s="24">
        <v>98544384.88</v>
      </c>
      <c r="H115" s="24">
        <v>85812227.69</v>
      </c>
      <c r="I115" s="24">
        <v>3105193.89</v>
      </c>
      <c r="J115" s="24">
        <v>9626963.3</v>
      </c>
      <c r="K115" s="24">
        <v>1405500</v>
      </c>
      <c r="L115" s="24">
        <v>621900</v>
      </c>
      <c r="M115" s="24">
        <v>0</v>
      </c>
      <c r="N115" s="24">
        <v>783600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</row>
    <row r="116" spans="1:20" ht="15" customHeight="1">
      <c r="A116" s="26"/>
      <c r="B116" s="26"/>
      <c r="C116" s="26" t="s">
        <v>139</v>
      </c>
      <c r="D116" s="26"/>
      <c r="E116" s="26" t="s">
        <v>322</v>
      </c>
      <c r="F116" s="24">
        <v>54698775.49</v>
      </c>
      <c r="G116" s="24">
        <v>53591575.49</v>
      </c>
      <c r="H116" s="24">
        <v>46751302.46</v>
      </c>
      <c r="I116" s="24">
        <v>1777900.72</v>
      </c>
      <c r="J116" s="24">
        <v>5062372.31</v>
      </c>
      <c r="K116" s="24">
        <v>1107200</v>
      </c>
      <c r="L116" s="24">
        <v>314300</v>
      </c>
      <c r="M116" s="24">
        <v>0</v>
      </c>
      <c r="N116" s="24">
        <v>792900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</row>
    <row r="117" spans="1:20" ht="15" customHeight="1">
      <c r="A117" s="26"/>
      <c r="B117" s="26"/>
      <c r="C117" s="26" t="s">
        <v>4</v>
      </c>
      <c r="D117" s="26"/>
      <c r="E117" s="26" t="s">
        <v>114</v>
      </c>
      <c r="F117" s="24">
        <v>32025428.89</v>
      </c>
      <c r="G117" s="24">
        <v>22995428.89</v>
      </c>
      <c r="H117" s="24">
        <v>18405337.5</v>
      </c>
      <c r="I117" s="24">
        <v>2570893.06</v>
      </c>
      <c r="J117" s="24">
        <v>2019198.33</v>
      </c>
      <c r="K117" s="24">
        <v>9030000</v>
      </c>
      <c r="L117" s="24">
        <v>0</v>
      </c>
      <c r="M117" s="24">
        <v>8630000</v>
      </c>
      <c r="N117" s="24">
        <v>400000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</row>
    <row r="118" spans="1:20" ht="15" customHeight="1">
      <c r="A118" s="26"/>
      <c r="B118" s="26"/>
      <c r="C118" s="26" t="s">
        <v>39</v>
      </c>
      <c r="D118" s="26"/>
      <c r="E118" s="26" t="s">
        <v>42</v>
      </c>
      <c r="F118" s="24">
        <v>8540000</v>
      </c>
      <c r="G118" s="24">
        <v>0</v>
      </c>
      <c r="H118" s="24">
        <v>0</v>
      </c>
      <c r="I118" s="24">
        <v>0</v>
      </c>
      <c r="J118" s="24">
        <v>0</v>
      </c>
      <c r="K118" s="24">
        <v>8540000</v>
      </c>
      <c r="L118" s="24">
        <v>270000</v>
      </c>
      <c r="M118" s="24">
        <v>5470000</v>
      </c>
      <c r="N118" s="24">
        <v>1400000</v>
      </c>
      <c r="O118" s="24">
        <v>0</v>
      </c>
      <c r="P118" s="24">
        <v>0</v>
      </c>
      <c r="Q118" s="24">
        <v>0</v>
      </c>
      <c r="R118" s="24">
        <v>0</v>
      </c>
      <c r="S118" s="24">
        <v>1400000</v>
      </c>
      <c r="T118" s="24">
        <v>0</v>
      </c>
    </row>
    <row r="119" spans="1:20" ht="15" customHeight="1">
      <c r="A119" s="26"/>
      <c r="B119" s="26" t="s">
        <v>139</v>
      </c>
      <c r="C119" s="26"/>
      <c r="D119" s="26"/>
      <c r="E119" s="26" t="s">
        <v>396</v>
      </c>
      <c r="F119" s="24">
        <v>4722173.08</v>
      </c>
      <c r="G119" s="24">
        <v>3743273.08</v>
      </c>
      <c r="H119" s="24">
        <v>3119425.81</v>
      </c>
      <c r="I119" s="24">
        <v>291021.04</v>
      </c>
      <c r="J119" s="24">
        <v>332826.23</v>
      </c>
      <c r="K119" s="24">
        <v>978900</v>
      </c>
      <c r="L119" s="24">
        <v>0</v>
      </c>
      <c r="M119" s="24">
        <v>831380</v>
      </c>
      <c r="N119" s="24">
        <v>2000</v>
      </c>
      <c r="O119" s="24">
        <v>0</v>
      </c>
      <c r="P119" s="24">
        <v>0</v>
      </c>
      <c r="Q119" s="24">
        <v>0</v>
      </c>
      <c r="R119" s="24">
        <v>0</v>
      </c>
      <c r="S119" s="24">
        <v>145520</v>
      </c>
      <c r="T119" s="24">
        <v>0</v>
      </c>
    </row>
    <row r="120" spans="1:20" ht="15" customHeight="1">
      <c r="A120" s="26"/>
      <c r="B120" s="26"/>
      <c r="C120" s="26" t="s">
        <v>255</v>
      </c>
      <c r="D120" s="26"/>
      <c r="E120" s="26" t="s">
        <v>341</v>
      </c>
      <c r="F120" s="24">
        <v>4722173.08</v>
      </c>
      <c r="G120" s="24">
        <v>3743273.08</v>
      </c>
      <c r="H120" s="24">
        <v>3119425.81</v>
      </c>
      <c r="I120" s="24">
        <v>291021.04</v>
      </c>
      <c r="J120" s="24">
        <v>332826.23</v>
      </c>
      <c r="K120" s="24">
        <v>978900</v>
      </c>
      <c r="L120" s="24">
        <v>0</v>
      </c>
      <c r="M120" s="24">
        <v>831380</v>
      </c>
      <c r="N120" s="24">
        <v>2000</v>
      </c>
      <c r="O120" s="24">
        <v>0</v>
      </c>
      <c r="P120" s="24">
        <v>0</v>
      </c>
      <c r="Q120" s="24">
        <v>0</v>
      </c>
      <c r="R120" s="24">
        <v>0</v>
      </c>
      <c r="S120" s="24">
        <v>145520</v>
      </c>
      <c r="T120" s="24">
        <v>0</v>
      </c>
    </row>
    <row r="121" spans="1:20" ht="15" customHeight="1">
      <c r="A121" s="26"/>
      <c r="B121" s="26" t="s">
        <v>146</v>
      </c>
      <c r="C121" s="26"/>
      <c r="D121" s="26"/>
      <c r="E121" s="26" t="s">
        <v>434</v>
      </c>
      <c r="F121" s="24">
        <v>1068571.92</v>
      </c>
      <c r="G121" s="24">
        <v>1001071.92</v>
      </c>
      <c r="H121" s="24">
        <v>867967.04</v>
      </c>
      <c r="I121" s="24">
        <v>60380.7</v>
      </c>
      <c r="J121" s="24">
        <v>72724.18</v>
      </c>
      <c r="K121" s="24">
        <v>67500</v>
      </c>
      <c r="L121" s="24">
        <v>0</v>
      </c>
      <c r="M121" s="24">
        <v>60000</v>
      </c>
      <c r="N121" s="24">
        <v>7500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</row>
    <row r="122" spans="1:20" ht="15" customHeight="1">
      <c r="A122" s="26"/>
      <c r="B122" s="26"/>
      <c r="C122" s="26" t="s">
        <v>372</v>
      </c>
      <c r="D122" s="26"/>
      <c r="E122" s="26" t="s">
        <v>152</v>
      </c>
      <c r="F122" s="24">
        <v>1068571.92</v>
      </c>
      <c r="G122" s="24">
        <v>1001071.92</v>
      </c>
      <c r="H122" s="24">
        <v>867967.04</v>
      </c>
      <c r="I122" s="24">
        <v>60380.7</v>
      </c>
      <c r="J122" s="24">
        <v>72724.18</v>
      </c>
      <c r="K122" s="24">
        <v>67500</v>
      </c>
      <c r="L122" s="24">
        <v>0</v>
      </c>
      <c r="M122" s="24">
        <v>60000</v>
      </c>
      <c r="N122" s="24">
        <v>7500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</row>
    <row r="123" spans="1:20" ht="15" customHeight="1">
      <c r="A123" s="26"/>
      <c r="B123" s="26" t="s">
        <v>3</v>
      </c>
      <c r="C123" s="26"/>
      <c r="D123" s="26"/>
      <c r="E123" s="26" t="s">
        <v>350</v>
      </c>
      <c r="F123" s="24">
        <v>3040518.11</v>
      </c>
      <c r="G123" s="24">
        <v>2950518.11</v>
      </c>
      <c r="H123" s="24">
        <v>2404392.78</v>
      </c>
      <c r="I123" s="24">
        <v>292569.33</v>
      </c>
      <c r="J123" s="24">
        <v>253556</v>
      </c>
      <c r="K123" s="24">
        <v>90000</v>
      </c>
      <c r="L123" s="24">
        <v>0</v>
      </c>
      <c r="M123" s="24">
        <v>90000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</row>
    <row r="124" spans="1:20" ht="15" customHeight="1">
      <c r="A124" s="26"/>
      <c r="B124" s="26"/>
      <c r="C124" s="26" t="s">
        <v>372</v>
      </c>
      <c r="D124" s="26"/>
      <c r="E124" s="26" t="s">
        <v>195</v>
      </c>
      <c r="F124" s="24">
        <v>1292350.68</v>
      </c>
      <c r="G124" s="24">
        <v>1262350.68</v>
      </c>
      <c r="H124" s="24">
        <v>1042265.89</v>
      </c>
      <c r="I124" s="24">
        <v>106474.97</v>
      </c>
      <c r="J124" s="24">
        <v>113609.82</v>
      </c>
      <c r="K124" s="24">
        <v>30000</v>
      </c>
      <c r="L124" s="24">
        <v>0</v>
      </c>
      <c r="M124" s="24">
        <v>30000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</row>
    <row r="125" spans="1:20" ht="15" customHeight="1">
      <c r="A125" s="26"/>
      <c r="B125" s="26"/>
      <c r="C125" s="26" t="s">
        <v>255</v>
      </c>
      <c r="D125" s="26"/>
      <c r="E125" s="26" t="s">
        <v>448</v>
      </c>
      <c r="F125" s="24">
        <v>1748167.43</v>
      </c>
      <c r="G125" s="24">
        <v>1688167.43</v>
      </c>
      <c r="H125" s="24">
        <v>1362126.89</v>
      </c>
      <c r="I125" s="24">
        <v>186094.36</v>
      </c>
      <c r="J125" s="24">
        <v>139946.18</v>
      </c>
      <c r="K125" s="24">
        <v>60000</v>
      </c>
      <c r="L125" s="24">
        <v>0</v>
      </c>
      <c r="M125" s="24">
        <v>60000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</row>
    <row r="126" spans="1:20" ht="15" customHeight="1">
      <c r="A126" s="26"/>
      <c r="B126" s="26" t="s">
        <v>368</v>
      </c>
      <c r="C126" s="26"/>
      <c r="D126" s="26"/>
      <c r="E126" s="26" t="s">
        <v>460</v>
      </c>
      <c r="F126" s="24">
        <v>9108500</v>
      </c>
      <c r="G126" s="24">
        <v>0</v>
      </c>
      <c r="H126" s="24">
        <v>0</v>
      </c>
      <c r="I126" s="24">
        <v>0</v>
      </c>
      <c r="J126" s="24">
        <v>0</v>
      </c>
      <c r="K126" s="24">
        <v>9108500</v>
      </c>
      <c r="L126" s="24">
        <v>0</v>
      </c>
      <c r="M126" s="24">
        <v>708500</v>
      </c>
      <c r="N126" s="24">
        <v>0</v>
      </c>
      <c r="O126" s="24">
        <v>0</v>
      </c>
      <c r="P126" s="24">
        <v>0</v>
      </c>
      <c r="Q126" s="24">
        <v>0</v>
      </c>
      <c r="R126" s="24">
        <v>1430000</v>
      </c>
      <c r="S126" s="24">
        <v>6970000</v>
      </c>
      <c r="T126" s="24">
        <v>0</v>
      </c>
    </row>
    <row r="127" spans="1:20" ht="15" customHeight="1">
      <c r="A127" s="26"/>
      <c r="B127" s="26"/>
      <c r="C127" s="26" t="s">
        <v>372</v>
      </c>
      <c r="D127" s="26"/>
      <c r="E127" s="26" t="s">
        <v>50</v>
      </c>
      <c r="F127" s="24">
        <v>2310000</v>
      </c>
      <c r="G127" s="24">
        <v>0</v>
      </c>
      <c r="H127" s="24">
        <v>0</v>
      </c>
      <c r="I127" s="24">
        <v>0</v>
      </c>
      <c r="J127" s="24">
        <v>0</v>
      </c>
      <c r="K127" s="24">
        <v>2310000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2310000</v>
      </c>
      <c r="T127" s="24">
        <v>0</v>
      </c>
    </row>
    <row r="128" spans="1:20" ht="15" customHeight="1">
      <c r="A128" s="26"/>
      <c r="B128" s="26"/>
      <c r="C128" s="26" t="s">
        <v>255</v>
      </c>
      <c r="D128" s="26"/>
      <c r="E128" s="26" t="s">
        <v>144</v>
      </c>
      <c r="F128" s="24">
        <v>6798500</v>
      </c>
      <c r="G128" s="24">
        <v>0</v>
      </c>
      <c r="H128" s="24">
        <v>0</v>
      </c>
      <c r="I128" s="24">
        <v>0</v>
      </c>
      <c r="J128" s="24">
        <v>0</v>
      </c>
      <c r="K128" s="24">
        <v>6798500</v>
      </c>
      <c r="L128" s="24">
        <v>0</v>
      </c>
      <c r="M128" s="24">
        <v>708500</v>
      </c>
      <c r="N128" s="24">
        <v>0</v>
      </c>
      <c r="O128" s="24">
        <v>0</v>
      </c>
      <c r="P128" s="24">
        <v>0</v>
      </c>
      <c r="Q128" s="24">
        <v>0</v>
      </c>
      <c r="R128" s="24">
        <v>1430000</v>
      </c>
      <c r="S128" s="24">
        <v>4660000</v>
      </c>
      <c r="T128" s="24">
        <v>0</v>
      </c>
    </row>
    <row r="129" spans="1:20" ht="15" customHeight="1">
      <c r="A129" s="26" t="s">
        <v>356</v>
      </c>
      <c r="B129" s="26"/>
      <c r="C129" s="26"/>
      <c r="D129" s="26"/>
      <c r="E129" s="26" t="s">
        <v>164</v>
      </c>
      <c r="F129" s="24">
        <v>1804373.65</v>
      </c>
      <c r="G129" s="24">
        <v>1484373.65</v>
      </c>
      <c r="H129" s="24">
        <v>1204610.56</v>
      </c>
      <c r="I129" s="24">
        <v>279283.09</v>
      </c>
      <c r="J129" s="24">
        <v>480</v>
      </c>
      <c r="K129" s="24">
        <v>320000</v>
      </c>
      <c r="L129" s="24">
        <v>0</v>
      </c>
      <c r="M129" s="24">
        <v>320000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</row>
    <row r="130" spans="1:20" ht="15" customHeight="1">
      <c r="A130" s="26"/>
      <c r="B130" s="26" t="s">
        <v>372</v>
      </c>
      <c r="C130" s="26"/>
      <c r="D130" s="26"/>
      <c r="E130" s="26" t="s">
        <v>441</v>
      </c>
      <c r="F130" s="24">
        <v>1484373.65</v>
      </c>
      <c r="G130" s="24">
        <v>1484373.65</v>
      </c>
      <c r="H130" s="24">
        <v>1204610.56</v>
      </c>
      <c r="I130" s="24">
        <v>279283.09</v>
      </c>
      <c r="J130" s="24">
        <v>480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</row>
    <row r="131" spans="1:20" ht="15" customHeight="1">
      <c r="A131" s="26"/>
      <c r="B131" s="26"/>
      <c r="C131" s="26" t="s">
        <v>372</v>
      </c>
      <c r="D131" s="26"/>
      <c r="E131" s="26" t="s">
        <v>219</v>
      </c>
      <c r="F131" s="24">
        <v>1484373.65</v>
      </c>
      <c r="G131" s="24">
        <v>1484373.65</v>
      </c>
      <c r="H131" s="24">
        <v>1204610.56</v>
      </c>
      <c r="I131" s="24">
        <v>279283.09</v>
      </c>
      <c r="J131" s="24">
        <v>480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</row>
    <row r="132" spans="1:20" ht="15" customHeight="1">
      <c r="A132" s="26"/>
      <c r="B132" s="26" t="s">
        <v>4</v>
      </c>
      <c r="C132" s="26"/>
      <c r="D132" s="26"/>
      <c r="E132" s="26" t="s">
        <v>111</v>
      </c>
      <c r="F132" s="24">
        <v>100000</v>
      </c>
      <c r="G132" s="24">
        <v>0</v>
      </c>
      <c r="H132" s="24">
        <v>0</v>
      </c>
      <c r="I132" s="24">
        <v>0</v>
      </c>
      <c r="J132" s="24">
        <v>0</v>
      </c>
      <c r="K132" s="24">
        <v>100000</v>
      </c>
      <c r="L132" s="24">
        <v>0</v>
      </c>
      <c r="M132" s="24">
        <v>100000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</row>
    <row r="133" spans="1:20" ht="15" customHeight="1">
      <c r="A133" s="26"/>
      <c r="B133" s="26"/>
      <c r="C133" s="26" t="s">
        <v>255</v>
      </c>
      <c r="D133" s="26"/>
      <c r="E133" s="26" t="s">
        <v>59</v>
      </c>
      <c r="F133" s="24">
        <v>100000</v>
      </c>
      <c r="G133" s="24">
        <v>0</v>
      </c>
      <c r="H133" s="24">
        <v>0</v>
      </c>
      <c r="I133" s="24">
        <v>0</v>
      </c>
      <c r="J133" s="24">
        <v>0</v>
      </c>
      <c r="K133" s="24">
        <v>100000</v>
      </c>
      <c r="L133" s="24">
        <v>0</v>
      </c>
      <c r="M133" s="24">
        <v>100000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</row>
    <row r="134" spans="1:20" ht="15" customHeight="1">
      <c r="A134" s="26"/>
      <c r="B134" s="26" t="s">
        <v>146</v>
      </c>
      <c r="C134" s="26"/>
      <c r="D134" s="26"/>
      <c r="E134" s="26" t="s">
        <v>156</v>
      </c>
      <c r="F134" s="24">
        <v>220000</v>
      </c>
      <c r="G134" s="24">
        <v>0</v>
      </c>
      <c r="H134" s="24">
        <v>0</v>
      </c>
      <c r="I134" s="24">
        <v>0</v>
      </c>
      <c r="J134" s="24">
        <v>0</v>
      </c>
      <c r="K134" s="24">
        <v>220000</v>
      </c>
      <c r="L134" s="24">
        <v>0</v>
      </c>
      <c r="M134" s="24">
        <v>220000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</row>
    <row r="135" spans="1:20" ht="15" customHeight="1">
      <c r="A135" s="26"/>
      <c r="B135" s="26"/>
      <c r="C135" s="26" t="s">
        <v>255</v>
      </c>
      <c r="D135" s="26"/>
      <c r="E135" s="26" t="s">
        <v>420</v>
      </c>
      <c r="F135" s="24">
        <v>220000</v>
      </c>
      <c r="G135" s="24">
        <v>0</v>
      </c>
      <c r="H135" s="24">
        <v>0</v>
      </c>
      <c r="I135" s="24">
        <v>0</v>
      </c>
      <c r="J135" s="24">
        <v>0</v>
      </c>
      <c r="K135" s="24">
        <v>220000</v>
      </c>
      <c r="L135" s="24">
        <v>0</v>
      </c>
      <c r="M135" s="24">
        <v>220000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</row>
    <row r="136" spans="1:20" ht="15" customHeight="1">
      <c r="A136" s="26" t="s">
        <v>241</v>
      </c>
      <c r="B136" s="26"/>
      <c r="C136" s="26"/>
      <c r="D136" s="26"/>
      <c r="E136" s="26" t="s">
        <v>273</v>
      </c>
      <c r="F136" s="24">
        <v>6649227.05</v>
      </c>
      <c r="G136" s="24">
        <v>5245427.05</v>
      </c>
      <c r="H136" s="24">
        <v>4402368.64</v>
      </c>
      <c r="I136" s="24">
        <v>832378.41</v>
      </c>
      <c r="J136" s="24">
        <v>10680</v>
      </c>
      <c r="K136" s="24">
        <v>1403800</v>
      </c>
      <c r="L136" s="24">
        <v>0</v>
      </c>
      <c r="M136" s="24">
        <v>1403800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</row>
    <row r="137" spans="1:20" ht="15" customHeight="1">
      <c r="A137" s="26"/>
      <c r="B137" s="26" t="s">
        <v>372</v>
      </c>
      <c r="C137" s="26"/>
      <c r="D137" s="26"/>
      <c r="E137" s="26" t="s">
        <v>347</v>
      </c>
      <c r="F137" s="24">
        <v>4952810.73</v>
      </c>
      <c r="G137" s="24">
        <v>4632810.73</v>
      </c>
      <c r="H137" s="24">
        <v>3844180.09</v>
      </c>
      <c r="I137" s="24">
        <v>777950.64</v>
      </c>
      <c r="J137" s="24">
        <v>10680</v>
      </c>
      <c r="K137" s="24">
        <v>320000</v>
      </c>
      <c r="L137" s="24">
        <v>0</v>
      </c>
      <c r="M137" s="24">
        <v>320000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</row>
    <row r="138" spans="1:20" ht="15" customHeight="1">
      <c r="A138" s="26"/>
      <c r="B138" s="26"/>
      <c r="C138" s="26" t="s">
        <v>372</v>
      </c>
      <c r="D138" s="26"/>
      <c r="E138" s="26" t="s">
        <v>205</v>
      </c>
      <c r="F138" s="24">
        <v>4642810.73</v>
      </c>
      <c r="G138" s="24">
        <v>4632810.73</v>
      </c>
      <c r="H138" s="24">
        <v>3844180.09</v>
      </c>
      <c r="I138" s="24">
        <v>777950.64</v>
      </c>
      <c r="J138" s="24">
        <v>10680</v>
      </c>
      <c r="K138" s="24">
        <v>10000</v>
      </c>
      <c r="L138" s="24">
        <v>0</v>
      </c>
      <c r="M138" s="24">
        <v>10000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</row>
    <row r="139" spans="1:20" ht="15" customHeight="1">
      <c r="A139" s="26"/>
      <c r="B139" s="26"/>
      <c r="C139" s="26" t="s">
        <v>255</v>
      </c>
      <c r="D139" s="26"/>
      <c r="E139" s="26" t="s">
        <v>63</v>
      </c>
      <c r="F139" s="24">
        <v>20000</v>
      </c>
      <c r="G139" s="24">
        <v>0</v>
      </c>
      <c r="H139" s="24">
        <v>0</v>
      </c>
      <c r="I139" s="24">
        <v>0</v>
      </c>
      <c r="J139" s="24">
        <v>0</v>
      </c>
      <c r="K139" s="24">
        <v>20000</v>
      </c>
      <c r="L139" s="24">
        <v>0</v>
      </c>
      <c r="M139" s="24">
        <v>20000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</row>
    <row r="140" spans="1:20" ht="15" customHeight="1">
      <c r="A140" s="26"/>
      <c r="B140" s="26"/>
      <c r="C140" s="26" t="s">
        <v>368</v>
      </c>
      <c r="D140" s="26"/>
      <c r="E140" s="26" t="s">
        <v>317</v>
      </c>
      <c r="F140" s="24">
        <v>290000</v>
      </c>
      <c r="G140" s="24">
        <v>0</v>
      </c>
      <c r="H140" s="24">
        <v>0</v>
      </c>
      <c r="I140" s="24">
        <v>0</v>
      </c>
      <c r="J140" s="24">
        <v>0</v>
      </c>
      <c r="K140" s="24">
        <v>290000</v>
      </c>
      <c r="L140" s="24">
        <v>0</v>
      </c>
      <c r="M140" s="24">
        <v>290000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</row>
    <row r="141" spans="1:20" ht="15" customHeight="1">
      <c r="A141" s="26"/>
      <c r="B141" s="26" t="s">
        <v>255</v>
      </c>
      <c r="C141" s="26"/>
      <c r="D141" s="26"/>
      <c r="E141" s="26" t="s">
        <v>452</v>
      </c>
      <c r="F141" s="24">
        <v>184092.03</v>
      </c>
      <c r="G141" s="24">
        <v>184092.03</v>
      </c>
      <c r="H141" s="24">
        <v>155658.85</v>
      </c>
      <c r="I141" s="24">
        <v>28433.18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</row>
    <row r="142" spans="1:20" ht="15" customHeight="1">
      <c r="A142" s="26"/>
      <c r="B142" s="26"/>
      <c r="C142" s="26" t="s">
        <v>372</v>
      </c>
      <c r="D142" s="26"/>
      <c r="E142" s="26" t="s">
        <v>187</v>
      </c>
      <c r="F142" s="24">
        <v>184092.03</v>
      </c>
      <c r="G142" s="24">
        <v>184092.03</v>
      </c>
      <c r="H142" s="24">
        <v>155658.85</v>
      </c>
      <c r="I142" s="24">
        <v>28433.18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</row>
    <row r="143" spans="1:20" ht="15" customHeight="1">
      <c r="A143" s="26"/>
      <c r="B143" s="26" t="s">
        <v>139</v>
      </c>
      <c r="C143" s="26"/>
      <c r="D143" s="26"/>
      <c r="E143" s="26" t="s">
        <v>319</v>
      </c>
      <c r="F143" s="24">
        <v>993524.29</v>
      </c>
      <c r="G143" s="24">
        <v>428524.29</v>
      </c>
      <c r="H143" s="24">
        <v>402529.7</v>
      </c>
      <c r="I143" s="24">
        <v>25994.59</v>
      </c>
      <c r="J143" s="24">
        <v>0</v>
      </c>
      <c r="K143" s="24">
        <v>565000</v>
      </c>
      <c r="L143" s="24">
        <v>0</v>
      </c>
      <c r="M143" s="24">
        <v>565000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</row>
    <row r="144" spans="1:20" ht="15" customHeight="1">
      <c r="A144" s="26"/>
      <c r="B144" s="26"/>
      <c r="C144" s="26" t="s">
        <v>372</v>
      </c>
      <c r="D144" s="26"/>
      <c r="E144" s="26" t="s">
        <v>108</v>
      </c>
      <c r="F144" s="24">
        <v>428524.29</v>
      </c>
      <c r="G144" s="24">
        <v>428524.29</v>
      </c>
      <c r="H144" s="24">
        <v>402529.7</v>
      </c>
      <c r="I144" s="24">
        <v>25994.59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</row>
    <row r="145" spans="1:20" ht="15" customHeight="1">
      <c r="A145" s="26"/>
      <c r="B145" s="26"/>
      <c r="C145" s="26" t="s">
        <v>3</v>
      </c>
      <c r="D145" s="26"/>
      <c r="E145" s="26" t="s">
        <v>345</v>
      </c>
      <c r="F145" s="24">
        <v>565000</v>
      </c>
      <c r="G145" s="24">
        <v>0</v>
      </c>
      <c r="H145" s="24">
        <v>0</v>
      </c>
      <c r="I145" s="24">
        <v>0</v>
      </c>
      <c r="J145" s="24">
        <v>0</v>
      </c>
      <c r="K145" s="24">
        <v>565000</v>
      </c>
      <c r="L145" s="24">
        <v>0</v>
      </c>
      <c r="M145" s="24">
        <v>565000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</row>
    <row r="146" spans="1:20" ht="15" customHeight="1">
      <c r="A146" s="26"/>
      <c r="B146" s="26" t="s">
        <v>4</v>
      </c>
      <c r="C146" s="26"/>
      <c r="D146" s="26"/>
      <c r="E146" s="26" t="s">
        <v>440</v>
      </c>
      <c r="F146" s="24">
        <v>518800</v>
      </c>
      <c r="G146" s="24">
        <v>0</v>
      </c>
      <c r="H146" s="24">
        <v>0</v>
      </c>
      <c r="I146" s="24">
        <v>0</v>
      </c>
      <c r="J146" s="24">
        <v>0</v>
      </c>
      <c r="K146" s="24">
        <v>518800</v>
      </c>
      <c r="L146" s="24">
        <v>0</v>
      </c>
      <c r="M146" s="24">
        <v>518800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</row>
    <row r="147" spans="1:20" ht="15" customHeight="1">
      <c r="A147" s="26"/>
      <c r="B147" s="26"/>
      <c r="C147" s="26" t="s">
        <v>255</v>
      </c>
      <c r="D147" s="26"/>
      <c r="E147" s="26" t="s">
        <v>167</v>
      </c>
      <c r="F147" s="24">
        <v>238800</v>
      </c>
      <c r="G147" s="24">
        <v>0</v>
      </c>
      <c r="H147" s="24">
        <v>0</v>
      </c>
      <c r="I147" s="24">
        <v>0</v>
      </c>
      <c r="J147" s="24">
        <v>0</v>
      </c>
      <c r="K147" s="24">
        <v>238800</v>
      </c>
      <c r="L147" s="24">
        <v>0</v>
      </c>
      <c r="M147" s="24">
        <v>238800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</row>
    <row r="148" spans="1:20" ht="15" customHeight="1">
      <c r="A148" s="26"/>
      <c r="B148" s="26"/>
      <c r="C148" s="26" t="s">
        <v>369</v>
      </c>
      <c r="D148" s="26"/>
      <c r="E148" s="26" t="s">
        <v>251</v>
      </c>
      <c r="F148" s="24">
        <v>280000</v>
      </c>
      <c r="G148" s="24">
        <v>0</v>
      </c>
      <c r="H148" s="24">
        <v>0</v>
      </c>
      <c r="I148" s="24">
        <v>0</v>
      </c>
      <c r="J148" s="24">
        <v>0</v>
      </c>
      <c r="K148" s="24">
        <v>280000</v>
      </c>
      <c r="L148" s="24">
        <v>0</v>
      </c>
      <c r="M148" s="24">
        <v>280000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</row>
    <row r="149" spans="1:20" ht="15" customHeight="1">
      <c r="A149" s="26" t="s">
        <v>122</v>
      </c>
      <c r="B149" s="26"/>
      <c r="C149" s="26"/>
      <c r="D149" s="26"/>
      <c r="E149" s="26" t="s">
        <v>330</v>
      </c>
      <c r="F149" s="24">
        <v>158318663.77</v>
      </c>
      <c r="G149" s="24">
        <v>131270432.25</v>
      </c>
      <c r="H149" s="24">
        <v>17046564.29</v>
      </c>
      <c r="I149" s="24">
        <v>1846348.96</v>
      </c>
      <c r="J149" s="24">
        <v>112377519</v>
      </c>
      <c r="K149" s="24">
        <v>27048231.52</v>
      </c>
      <c r="L149" s="24">
        <v>926520.56</v>
      </c>
      <c r="M149" s="24">
        <v>1844112</v>
      </c>
      <c r="N149" s="24">
        <v>24277598.96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</row>
    <row r="150" spans="1:20" ht="15" customHeight="1">
      <c r="A150" s="26"/>
      <c r="B150" s="26" t="s">
        <v>372</v>
      </c>
      <c r="C150" s="26"/>
      <c r="D150" s="26"/>
      <c r="E150" s="26" t="s">
        <v>402</v>
      </c>
      <c r="F150" s="24">
        <v>5558335.25</v>
      </c>
      <c r="G150" s="24">
        <v>5469285.25</v>
      </c>
      <c r="H150" s="24">
        <v>4299601.15</v>
      </c>
      <c r="I150" s="24">
        <v>1155764.1</v>
      </c>
      <c r="J150" s="24">
        <v>13920</v>
      </c>
      <c r="K150" s="24">
        <v>89050</v>
      </c>
      <c r="L150" s="24">
        <v>0</v>
      </c>
      <c r="M150" s="24">
        <v>28000</v>
      </c>
      <c r="N150" s="24">
        <v>61050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</row>
    <row r="151" spans="1:20" ht="15" customHeight="1">
      <c r="A151" s="26"/>
      <c r="B151" s="26"/>
      <c r="C151" s="26" t="s">
        <v>372</v>
      </c>
      <c r="D151" s="26"/>
      <c r="E151" s="26" t="s">
        <v>213</v>
      </c>
      <c r="F151" s="24">
        <v>5489285.25</v>
      </c>
      <c r="G151" s="24">
        <v>5469285.25</v>
      </c>
      <c r="H151" s="24">
        <v>4299601.15</v>
      </c>
      <c r="I151" s="24">
        <v>1155764.1</v>
      </c>
      <c r="J151" s="24">
        <v>13920</v>
      </c>
      <c r="K151" s="24">
        <v>20000</v>
      </c>
      <c r="L151" s="24">
        <v>0</v>
      </c>
      <c r="M151" s="24">
        <v>20000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</row>
    <row r="152" spans="1:20" ht="15" customHeight="1">
      <c r="A152" s="26"/>
      <c r="B152" s="26"/>
      <c r="C152" s="26" t="s">
        <v>255</v>
      </c>
      <c r="D152" s="26"/>
      <c r="E152" s="26" t="s">
        <v>485</v>
      </c>
      <c r="F152" s="24">
        <v>69050</v>
      </c>
      <c r="G152" s="24">
        <v>0</v>
      </c>
      <c r="H152" s="24">
        <v>0</v>
      </c>
      <c r="I152" s="24">
        <v>0</v>
      </c>
      <c r="J152" s="24">
        <v>0</v>
      </c>
      <c r="K152" s="24">
        <v>69050</v>
      </c>
      <c r="L152" s="24">
        <v>0</v>
      </c>
      <c r="M152" s="24">
        <v>8000</v>
      </c>
      <c r="N152" s="24">
        <v>61050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</row>
    <row r="153" spans="1:20" ht="15" customHeight="1">
      <c r="A153" s="26"/>
      <c r="B153" s="26" t="s">
        <v>255</v>
      </c>
      <c r="C153" s="26"/>
      <c r="D153" s="26"/>
      <c r="E153" s="26" t="s">
        <v>238</v>
      </c>
      <c r="F153" s="24">
        <v>11194680.69</v>
      </c>
      <c r="G153" s="24">
        <v>2975417.73</v>
      </c>
      <c r="H153" s="24">
        <v>2415919.54</v>
      </c>
      <c r="I153" s="24">
        <v>558238.19</v>
      </c>
      <c r="J153" s="24">
        <v>1260</v>
      </c>
      <c r="K153" s="24">
        <v>8219262.96</v>
      </c>
      <c r="L153" s="24">
        <v>58000</v>
      </c>
      <c r="M153" s="24">
        <v>1566752</v>
      </c>
      <c r="N153" s="24">
        <v>6594510.96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</row>
    <row r="154" spans="1:20" ht="15" customHeight="1">
      <c r="A154" s="26"/>
      <c r="B154" s="26"/>
      <c r="C154" s="26" t="s">
        <v>372</v>
      </c>
      <c r="D154" s="26"/>
      <c r="E154" s="26" t="s">
        <v>475</v>
      </c>
      <c r="F154" s="24">
        <v>2167567.33</v>
      </c>
      <c r="G154" s="24">
        <v>2167567.33</v>
      </c>
      <c r="H154" s="24">
        <v>1789709.54</v>
      </c>
      <c r="I154" s="24">
        <v>376657.79</v>
      </c>
      <c r="J154" s="24">
        <v>1200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</row>
    <row r="155" spans="1:20" ht="15" customHeight="1">
      <c r="A155" s="26"/>
      <c r="B155" s="26"/>
      <c r="C155" s="26" t="s">
        <v>4</v>
      </c>
      <c r="D155" s="26"/>
      <c r="E155" s="26" t="s">
        <v>58</v>
      </c>
      <c r="F155" s="24">
        <v>320000</v>
      </c>
      <c r="G155" s="24">
        <v>0</v>
      </c>
      <c r="H155" s="24">
        <v>0</v>
      </c>
      <c r="I155" s="24">
        <v>0</v>
      </c>
      <c r="J155" s="24">
        <v>0</v>
      </c>
      <c r="K155" s="24">
        <v>320000</v>
      </c>
      <c r="L155" s="24">
        <v>0</v>
      </c>
      <c r="M155" s="24">
        <v>170000</v>
      </c>
      <c r="N155" s="24">
        <v>150000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</row>
    <row r="156" spans="1:20" ht="15" customHeight="1">
      <c r="A156" s="26"/>
      <c r="B156" s="26"/>
      <c r="C156" s="26" t="s">
        <v>369</v>
      </c>
      <c r="D156" s="26"/>
      <c r="E156" s="26" t="s">
        <v>8</v>
      </c>
      <c r="F156" s="24">
        <v>7066752</v>
      </c>
      <c r="G156" s="24">
        <v>0</v>
      </c>
      <c r="H156" s="24">
        <v>0</v>
      </c>
      <c r="I156" s="24">
        <v>0</v>
      </c>
      <c r="J156" s="24">
        <v>0</v>
      </c>
      <c r="K156" s="24">
        <v>7066752</v>
      </c>
      <c r="L156" s="24">
        <v>0</v>
      </c>
      <c r="M156" s="24">
        <v>866752</v>
      </c>
      <c r="N156" s="24">
        <v>6200000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</row>
    <row r="157" spans="1:20" ht="15" customHeight="1">
      <c r="A157" s="26"/>
      <c r="B157" s="26"/>
      <c r="C157" s="26" t="s">
        <v>146</v>
      </c>
      <c r="D157" s="26"/>
      <c r="E157" s="26" t="s">
        <v>474</v>
      </c>
      <c r="F157" s="24">
        <v>400000</v>
      </c>
      <c r="G157" s="24">
        <v>0</v>
      </c>
      <c r="H157" s="24">
        <v>0</v>
      </c>
      <c r="I157" s="24">
        <v>0</v>
      </c>
      <c r="J157" s="24">
        <v>0</v>
      </c>
      <c r="K157" s="24">
        <v>400000</v>
      </c>
      <c r="L157" s="24">
        <v>0</v>
      </c>
      <c r="M157" s="24">
        <v>400000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</row>
    <row r="158" spans="1:20" ht="15" customHeight="1">
      <c r="A158" s="26"/>
      <c r="B158" s="26"/>
      <c r="C158" s="26" t="s">
        <v>368</v>
      </c>
      <c r="D158" s="26"/>
      <c r="E158" s="26" t="s">
        <v>419</v>
      </c>
      <c r="F158" s="24">
        <v>895850.4</v>
      </c>
      <c r="G158" s="24">
        <v>807850.4</v>
      </c>
      <c r="H158" s="24">
        <v>626210</v>
      </c>
      <c r="I158" s="24">
        <v>181580.4</v>
      </c>
      <c r="J158" s="24">
        <v>60</v>
      </c>
      <c r="K158" s="24">
        <v>88000</v>
      </c>
      <c r="L158" s="24">
        <v>58000</v>
      </c>
      <c r="M158" s="24">
        <v>30000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</row>
    <row r="159" spans="1:20" ht="15" customHeight="1">
      <c r="A159" s="26"/>
      <c r="B159" s="26"/>
      <c r="C159" s="26" t="s">
        <v>39</v>
      </c>
      <c r="D159" s="26"/>
      <c r="E159" s="26" t="s">
        <v>299</v>
      </c>
      <c r="F159" s="24">
        <v>344510.96</v>
      </c>
      <c r="G159" s="24">
        <v>0</v>
      </c>
      <c r="H159" s="24">
        <v>0</v>
      </c>
      <c r="I159" s="24">
        <v>0</v>
      </c>
      <c r="J159" s="24">
        <v>0</v>
      </c>
      <c r="K159" s="24">
        <v>344510.96</v>
      </c>
      <c r="L159" s="24">
        <v>0</v>
      </c>
      <c r="M159" s="24">
        <v>100000</v>
      </c>
      <c r="N159" s="24">
        <v>244510.96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</row>
    <row r="160" spans="1:20" ht="15" customHeight="1">
      <c r="A160" s="26"/>
      <c r="B160" s="26" t="s">
        <v>139</v>
      </c>
      <c r="C160" s="26"/>
      <c r="D160" s="26"/>
      <c r="E160" s="26" t="s">
        <v>408</v>
      </c>
      <c r="F160" s="24">
        <v>12645687.01</v>
      </c>
      <c r="G160" s="24">
        <v>9512546.450000003</v>
      </c>
      <c r="H160" s="24">
        <v>9512546.450000003</v>
      </c>
      <c r="I160" s="24">
        <v>0</v>
      </c>
      <c r="J160" s="24">
        <v>0</v>
      </c>
      <c r="K160" s="24">
        <v>3133140.56</v>
      </c>
      <c r="L160" s="24">
        <v>868520.56</v>
      </c>
      <c r="M160" s="24">
        <v>0</v>
      </c>
      <c r="N160" s="24">
        <v>2264620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</row>
    <row r="161" spans="1:20" ht="15" customHeight="1">
      <c r="A161" s="26"/>
      <c r="B161" s="26"/>
      <c r="C161" s="26" t="s">
        <v>372</v>
      </c>
      <c r="D161" s="26"/>
      <c r="E161" s="26" t="s">
        <v>134</v>
      </c>
      <c r="F161" s="24">
        <v>6216200.56</v>
      </c>
      <c r="G161" s="24">
        <v>5347680</v>
      </c>
      <c r="H161" s="24">
        <v>5347680</v>
      </c>
      <c r="I161" s="24">
        <v>0</v>
      </c>
      <c r="J161" s="24">
        <v>0</v>
      </c>
      <c r="K161" s="24">
        <v>868520.56</v>
      </c>
      <c r="L161" s="24">
        <v>868520.56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</row>
    <row r="162" spans="1:20" ht="15" customHeight="1">
      <c r="A162" s="26"/>
      <c r="B162" s="26"/>
      <c r="C162" s="26" t="s">
        <v>255</v>
      </c>
      <c r="D162" s="26"/>
      <c r="E162" s="26" t="s">
        <v>100</v>
      </c>
      <c r="F162" s="24">
        <v>1407649.21</v>
      </c>
      <c r="G162" s="24">
        <v>1407649.21</v>
      </c>
      <c r="H162" s="24">
        <v>1407649.21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</row>
    <row r="163" spans="1:20" ht="15" customHeight="1">
      <c r="A163" s="26"/>
      <c r="B163" s="26"/>
      <c r="C163" s="26" t="s">
        <v>139</v>
      </c>
      <c r="D163" s="26"/>
      <c r="E163" s="26" t="s">
        <v>133</v>
      </c>
      <c r="F163" s="24">
        <v>1866540</v>
      </c>
      <c r="G163" s="24">
        <v>1866540</v>
      </c>
      <c r="H163" s="24">
        <v>1866540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</row>
    <row r="164" spans="1:20" ht="15" customHeight="1">
      <c r="A164" s="26"/>
      <c r="B164" s="26"/>
      <c r="C164" s="26" t="s">
        <v>4</v>
      </c>
      <c r="D164" s="26"/>
      <c r="E164" s="26" t="s">
        <v>22</v>
      </c>
      <c r="F164" s="24">
        <v>310370.98</v>
      </c>
      <c r="G164" s="24">
        <v>310370.98</v>
      </c>
      <c r="H164" s="24">
        <v>310370.98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</row>
    <row r="165" spans="1:20" ht="15" customHeight="1">
      <c r="A165" s="26"/>
      <c r="B165" s="26"/>
      <c r="C165" s="26" t="s">
        <v>369</v>
      </c>
      <c r="D165" s="26"/>
      <c r="E165" s="26" t="s">
        <v>432</v>
      </c>
      <c r="F165" s="24">
        <v>580306.2599999994</v>
      </c>
      <c r="G165" s="24">
        <v>580306.2599999994</v>
      </c>
      <c r="H165" s="24">
        <v>580306.2599999994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</row>
    <row r="166" spans="1:20" ht="15" customHeight="1">
      <c r="A166" s="26"/>
      <c r="B166" s="26"/>
      <c r="C166" s="26" t="s">
        <v>3</v>
      </c>
      <c r="D166" s="26"/>
      <c r="E166" s="26" t="s">
        <v>334</v>
      </c>
      <c r="F166" s="24">
        <v>2264620</v>
      </c>
      <c r="G166" s="24">
        <v>0</v>
      </c>
      <c r="H166" s="24">
        <v>0</v>
      </c>
      <c r="I166" s="24">
        <v>0</v>
      </c>
      <c r="J166" s="24">
        <v>0</v>
      </c>
      <c r="K166" s="24">
        <v>2264620</v>
      </c>
      <c r="L166" s="24">
        <v>0</v>
      </c>
      <c r="M166" s="24">
        <v>0</v>
      </c>
      <c r="N166" s="24">
        <v>2264620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</row>
    <row r="167" spans="1:20" ht="15" customHeight="1">
      <c r="A167" s="26"/>
      <c r="B167" s="26" t="s">
        <v>369</v>
      </c>
      <c r="C167" s="26"/>
      <c r="D167" s="26"/>
      <c r="E167" s="26" t="s">
        <v>272</v>
      </c>
      <c r="F167" s="24">
        <v>112377697</v>
      </c>
      <c r="G167" s="24">
        <v>112377697</v>
      </c>
      <c r="H167" s="24">
        <v>600</v>
      </c>
      <c r="I167" s="24">
        <v>15058</v>
      </c>
      <c r="J167" s="24">
        <v>112362039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</row>
    <row r="168" spans="1:20" ht="15" customHeight="1">
      <c r="A168" s="26"/>
      <c r="B168" s="26"/>
      <c r="C168" s="26" t="s">
        <v>372</v>
      </c>
      <c r="D168" s="26"/>
      <c r="E168" s="26" t="s">
        <v>160</v>
      </c>
      <c r="F168" s="24">
        <v>29042221</v>
      </c>
      <c r="G168" s="24">
        <v>29042221</v>
      </c>
      <c r="H168" s="24">
        <v>600</v>
      </c>
      <c r="I168" s="24">
        <v>11517</v>
      </c>
      <c r="J168" s="24">
        <v>29030104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</row>
    <row r="169" spans="1:20" ht="15" customHeight="1">
      <c r="A169" s="26"/>
      <c r="B169" s="26"/>
      <c r="C169" s="26" t="s">
        <v>255</v>
      </c>
      <c r="D169" s="26"/>
      <c r="E169" s="26" t="s">
        <v>247</v>
      </c>
      <c r="F169" s="24">
        <v>82394116</v>
      </c>
      <c r="G169" s="24">
        <v>82394116</v>
      </c>
      <c r="H169" s="24">
        <v>0</v>
      </c>
      <c r="I169" s="24">
        <v>3541</v>
      </c>
      <c r="J169" s="24">
        <v>82390575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</row>
    <row r="170" spans="1:20" ht="15" customHeight="1">
      <c r="A170" s="26"/>
      <c r="B170" s="26"/>
      <c r="C170" s="26" t="s">
        <v>4</v>
      </c>
      <c r="D170" s="26"/>
      <c r="E170" s="26" t="s">
        <v>186</v>
      </c>
      <c r="F170" s="24">
        <v>941360</v>
      </c>
      <c r="G170" s="24">
        <v>941360</v>
      </c>
      <c r="H170" s="24">
        <v>0</v>
      </c>
      <c r="I170" s="24">
        <v>0</v>
      </c>
      <c r="J170" s="24">
        <v>941360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</row>
    <row r="171" spans="1:20" ht="15" customHeight="1">
      <c r="A171" s="26"/>
      <c r="B171" s="26" t="s">
        <v>146</v>
      </c>
      <c r="C171" s="26"/>
      <c r="D171" s="26"/>
      <c r="E171" s="26" t="s">
        <v>263</v>
      </c>
      <c r="F171" s="24">
        <v>30000</v>
      </c>
      <c r="G171" s="24">
        <v>0</v>
      </c>
      <c r="H171" s="24">
        <v>0</v>
      </c>
      <c r="I171" s="24">
        <v>0</v>
      </c>
      <c r="J171" s="24">
        <v>0</v>
      </c>
      <c r="K171" s="24">
        <v>30000</v>
      </c>
      <c r="L171" s="24">
        <v>0</v>
      </c>
      <c r="M171" s="24">
        <v>0</v>
      </c>
      <c r="N171" s="24">
        <v>30000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</row>
    <row r="172" spans="1:20" ht="15" customHeight="1">
      <c r="A172" s="26"/>
      <c r="B172" s="26"/>
      <c r="C172" s="26" t="s">
        <v>39</v>
      </c>
      <c r="D172" s="26"/>
      <c r="E172" s="26" t="s">
        <v>185</v>
      </c>
      <c r="F172" s="24">
        <v>30000</v>
      </c>
      <c r="G172" s="24">
        <v>0</v>
      </c>
      <c r="H172" s="24">
        <v>0</v>
      </c>
      <c r="I172" s="24">
        <v>0</v>
      </c>
      <c r="J172" s="24">
        <v>0</v>
      </c>
      <c r="K172" s="24">
        <v>30000</v>
      </c>
      <c r="L172" s="24">
        <v>0</v>
      </c>
      <c r="M172" s="24">
        <v>0</v>
      </c>
      <c r="N172" s="24">
        <v>30000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</row>
    <row r="173" spans="1:20" ht="15" customHeight="1">
      <c r="A173" s="26"/>
      <c r="B173" s="26" t="s">
        <v>3</v>
      </c>
      <c r="C173" s="26"/>
      <c r="D173" s="26"/>
      <c r="E173" s="26" t="s">
        <v>355</v>
      </c>
      <c r="F173" s="24">
        <v>2874858</v>
      </c>
      <c r="G173" s="24">
        <v>0</v>
      </c>
      <c r="H173" s="24">
        <v>0</v>
      </c>
      <c r="I173" s="24">
        <v>0</v>
      </c>
      <c r="J173" s="24">
        <v>0</v>
      </c>
      <c r="K173" s="24">
        <v>2874858</v>
      </c>
      <c r="L173" s="24">
        <v>0</v>
      </c>
      <c r="M173" s="24">
        <v>15000</v>
      </c>
      <c r="N173" s="24">
        <v>2859858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</row>
    <row r="174" spans="1:20" ht="15" customHeight="1">
      <c r="A174" s="26"/>
      <c r="B174" s="26"/>
      <c r="C174" s="26" t="s">
        <v>139</v>
      </c>
      <c r="D174" s="26"/>
      <c r="E174" s="26" t="s">
        <v>177</v>
      </c>
      <c r="F174" s="24">
        <v>624858</v>
      </c>
      <c r="G174" s="24">
        <v>0</v>
      </c>
      <c r="H174" s="24">
        <v>0</v>
      </c>
      <c r="I174" s="24">
        <v>0</v>
      </c>
      <c r="J174" s="24">
        <v>0</v>
      </c>
      <c r="K174" s="24">
        <v>624858</v>
      </c>
      <c r="L174" s="24">
        <v>0</v>
      </c>
      <c r="M174" s="24">
        <v>0</v>
      </c>
      <c r="N174" s="24">
        <v>624858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</row>
    <row r="175" spans="1:20" ht="15" customHeight="1">
      <c r="A175" s="26"/>
      <c r="B175" s="26"/>
      <c r="C175" s="26" t="s">
        <v>369</v>
      </c>
      <c r="D175" s="26"/>
      <c r="E175" s="26" t="s">
        <v>33</v>
      </c>
      <c r="F175" s="24">
        <v>2070000</v>
      </c>
      <c r="G175" s="24">
        <v>0</v>
      </c>
      <c r="H175" s="24">
        <v>0</v>
      </c>
      <c r="I175" s="24">
        <v>0</v>
      </c>
      <c r="J175" s="24">
        <v>0</v>
      </c>
      <c r="K175" s="24">
        <v>2070000</v>
      </c>
      <c r="L175" s="24">
        <v>0</v>
      </c>
      <c r="M175" s="24">
        <v>0</v>
      </c>
      <c r="N175" s="24">
        <v>2070000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</row>
    <row r="176" spans="1:20" ht="15" customHeight="1">
      <c r="A176" s="26"/>
      <c r="B176" s="26"/>
      <c r="C176" s="26" t="s">
        <v>39</v>
      </c>
      <c r="D176" s="26"/>
      <c r="E176" s="26" t="s">
        <v>276</v>
      </c>
      <c r="F176" s="24">
        <v>180000</v>
      </c>
      <c r="G176" s="24">
        <v>0</v>
      </c>
      <c r="H176" s="24">
        <v>0</v>
      </c>
      <c r="I176" s="24">
        <v>0</v>
      </c>
      <c r="J176" s="24">
        <v>0</v>
      </c>
      <c r="K176" s="24">
        <v>180000</v>
      </c>
      <c r="L176" s="24">
        <v>0</v>
      </c>
      <c r="M176" s="24">
        <v>15000</v>
      </c>
      <c r="N176" s="24">
        <v>165000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</row>
    <row r="177" spans="1:20" ht="15" customHeight="1">
      <c r="A177" s="26"/>
      <c r="B177" s="26" t="s">
        <v>368</v>
      </c>
      <c r="C177" s="26"/>
      <c r="D177" s="26"/>
      <c r="E177" s="26" t="s">
        <v>389</v>
      </c>
      <c r="F177" s="24">
        <v>661160</v>
      </c>
      <c r="G177" s="24">
        <v>0</v>
      </c>
      <c r="H177" s="24">
        <v>0</v>
      </c>
      <c r="I177" s="24">
        <v>0</v>
      </c>
      <c r="J177" s="24">
        <v>0</v>
      </c>
      <c r="K177" s="24">
        <v>661160</v>
      </c>
      <c r="L177" s="24">
        <v>0</v>
      </c>
      <c r="M177" s="24">
        <v>0</v>
      </c>
      <c r="N177" s="24">
        <v>661160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</row>
    <row r="178" spans="1:20" ht="15" customHeight="1">
      <c r="A178" s="26"/>
      <c r="B178" s="26"/>
      <c r="C178" s="26" t="s">
        <v>372</v>
      </c>
      <c r="D178" s="26"/>
      <c r="E178" s="26" t="s">
        <v>271</v>
      </c>
      <c r="F178" s="24">
        <v>661160</v>
      </c>
      <c r="G178" s="24">
        <v>0</v>
      </c>
      <c r="H178" s="24">
        <v>0</v>
      </c>
      <c r="I178" s="24">
        <v>0</v>
      </c>
      <c r="J178" s="24">
        <v>0</v>
      </c>
      <c r="K178" s="24">
        <v>661160</v>
      </c>
      <c r="L178" s="24">
        <v>0</v>
      </c>
      <c r="M178" s="24">
        <v>0</v>
      </c>
      <c r="N178" s="24">
        <v>661160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</row>
    <row r="179" spans="1:20" ht="15" customHeight="1">
      <c r="A179" s="26"/>
      <c r="B179" s="26" t="s">
        <v>175</v>
      </c>
      <c r="C179" s="26"/>
      <c r="D179" s="26"/>
      <c r="E179" s="26" t="s">
        <v>325</v>
      </c>
      <c r="F179" s="24">
        <v>3096240.05</v>
      </c>
      <c r="G179" s="24">
        <v>275680.05</v>
      </c>
      <c r="H179" s="24">
        <v>248898.87</v>
      </c>
      <c r="I179" s="24">
        <v>26481.18</v>
      </c>
      <c r="J179" s="24">
        <v>300</v>
      </c>
      <c r="K179" s="24">
        <v>2820560</v>
      </c>
      <c r="L179" s="24">
        <v>0</v>
      </c>
      <c r="M179" s="24">
        <v>184360</v>
      </c>
      <c r="N179" s="24">
        <v>2636200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</row>
    <row r="180" spans="1:20" ht="15" customHeight="1">
      <c r="A180" s="26"/>
      <c r="B180" s="26"/>
      <c r="C180" s="26" t="s">
        <v>372</v>
      </c>
      <c r="D180" s="26"/>
      <c r="E180" s="26" t="s">
        <v>469</v>
      </c>
      <c r="F180" s="24">
        <v>80000</v>
      </c>
      <c r="G180" s="24">
        <v>0</v>
      </c>
      <c r="H180" s="24">
        <v>0</v>
      </c>
      <c r="I180" s="24">
        <v>0</v>
      </c>
      <c r="J180" s="24">
        <v>0</v>
      </c>
      <c r="K180" s="24">
        <v>80000</v>
      </c>
      <c r="L180" s="24">
        <v>0</v>
      </c>
      <c r="M180" s="24">
        <v>0</v>
      </c>
      <c r="N180" s="24">
        <v>80000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</row>
    <row r="181" spans="1:20" ht="15" customHeight="1">
      <c r="A181" s="26"/>
      <c r="B181" s="26"/>
      <c r="C181" s="26" t="s">
        <v>369</v>
      </c>
      <c r="D181" s="26"/>
      <c r="E181" s="26" t="s">
        <v>287</v>
      </c>
      <c r="F181" s="24">
        <v>460040.05</v>
      </c>
      <c r="G181" s="24">
        <v>275680.05</v>
      </c>
      <c r="H181" s="24">
        <v>248898.87</v>
      </c>
      <c r="I181" s="24">
        <v>26481.18</v>
      </c>
      <c r="J181" s="24">
        <v>300</v>
      </c>
      <c r="K181" s="24">
        <v>184360</v>
      </c>
      <c r="L181" s="24">
        <v>0</v>
      </c>
      <c r="M181" s="24">
        <v>184360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</row>
    <row r="182" spans="1:20" ht="15" customHeight="1">
      <c r="A182" s="26"/>
      <c r="B182" s="26"/>
      <c r="C182" s="26" t="s">
        <v>39</v>
      </c>
      <c r="D182" s="26"/>
      <c r="E182" s="26" t="s">
        <v>113</v>
      </c>
      <c r="F182" s="24">
        <v>2556200</v>
      </c>
      <c r="G182" s="24">
        <v>0</v>
      </c>
      <c r="H182" s="24">
        <v>0</v>
      </c>
      <c r="I182" s="24">
        <v>0</v>
      </c>
      <c r="J182" s="24">
        <v>0</v>
      </c>
      <c r="K182" s="24">
        <v>2556200</v>
      </c>
      <c r="L182" s="24">
        <v>0</v>
      </c>
      <c r="M182" s="24">
        <v>0</v>
      </c>
      <c r="N182" s="24">
        <v>2556200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</row>
    <row r="183" spans="1:20" ht="15" customHeight="1">
      <c r="A183" s="26"/>
      <c r="B183" s="26" t="s">
        <v>278</v>
      </c>
      <c r="C183" s="26"/>
      <c r="D183" s="26"/>
      <c r="E183" s="26" t="s">
        <v>99</v>
      </c>
      <c r="F183" s="24">
        <v>1266005.77</v>
      </c>
      <c r="G183" s="24">
        <v>659805.77</v>
      </c>
      <c r="H183" s="24">
        <v>568998.28</v>
      </c>
      <c r="I183" s="24">
        <v>90807.49</v>
      </c>
      <c r="J183" s="24">
        <v>0</v>
      </c>
      <c r="K183" s="24">
        <v>606200</v>
      </c>
      <c r="L183" s="24">
        <v>0</v>
      </c>
      <c r="M183" s="24">
        <v>0</v>
      </c>
      <c r="N183" s="24">
        <v>606200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</row>
    <row r="184" spans="1:20" ht="15" customHeight="1">
      <c r="A184" s="26"/>
      <c r="B184" s="26"/>
      <c r="C184" s="26" t="s">
        <v>372</v>
      </c>
      <c r="D184" s="26"/>
      <c r="E184" s="26" t="s">
        <v>303</v>
      </c>
      <c r="F184" s="24">
        <v>512085.77</v>
      </c>
      <c r="G184" s="24">
        <v>512085.77</v>
      </c>
      <c r="H184" s="24">
        <v>421278.28</v>
      </c>
      <c r="I184" s="24">
        <v>90807.49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</row>
    <row r="185" spans="1:20" ht="15" customHeight="1">
      <c r="A185" s="26"/>
      <c r="B185" s="26"/>
      <c r="C185" s="26" t="s">
        <v>369</v>
      </c>
      <c r="D185" s="26"/>
      <c r="E185" s="26" t="s">
        <v>329</v>
      </c>
      <c r="F185" s="24">
        <v>550000</v>
      </c>
      <c r="G185" s="24">
        <v>0</v>
      </c>
      <c r="H185" s="24">
        <v>0</v>
      </c>
      <c r="I185" s="24">
        <v>0</v>
      </c>
      <c r="J185" s="24">
        <v>0</v>
      </c>
      <c r="K185" s="24">
        <v>550000</v>
      </c>
      <c r="L185" s="24">
        <v>0</v>
      </c>
      <c r="M185" s="24">
        <v>0</v>
      </c>
      <c r="N185" s="24">
        <v>550000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</row>
    <row r="186" spans="1:20" ht="15" customHeight="1">
      <c r="A186" s="26"/>
      <c r="B186" s="26"/>
      <c r="C186" s="26" t="s">
        <v>39</v>
      </c>
      <c r="D186" s="26"/>
      <c r="E186" s="26" t="s">
        <v>24</v>
      </c>
      <c r="F186" s="24">
        <v>203920</v>
      </c>
      <c r="G186" s="24">
        <v>147720</v>
      </c>
      <c r="H186" s="24">
        <v>147720</v>
      </c>
      <c r="I186" s="24">
        <v>0</v>
      </c>
      <c r="J186" s="24">
        <v>0</v>
      </c>
      <c r="K186" s="24">
        <v>56200</v>
      </c>
      <c r="L186" s="24">
        <v>0</v>
      </c>
      <c r="M186" s="24">
        <v>0</v>
      </c>
      <c r="N186" s="24">
        <v>56200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</row>
    <row r="187" spans="1:20" ht="15" customHeight="1">
      <c r="A187" s="26"/>
      <c r="B187" s="26" t="s">
        <v>283</v>
      </c>
      <c r="C187" s="26"/>
      <c r="D187" s="26"/>
      <c r="E187" s="26" t="s">
        <v>159</v>
      </c>
      <c r="F187" s="24">
        <v>1820000</v>
      </c>
      <c r="G187" s="24">
        <v>0</v>
      </c>
      <c r="H187" s="24">
        <v>0</v>
      </c>
      <c r="I187" s="24">
        <v>0</v>
      </c>
      <c r="J187" s="24">
        <v>0</v>
      </c>
      <c r="K187" s="24">
        <v>1820000</v>
      </c>
      <c r="L187" s="24">
        <v>0</v>
      </c>
      <c r="M187" s="24">
        <v>0</v>
      </c>
      <c r="N187" s="24">
        <v>1820000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</row>
    <row r="188" spans="1:20" ht="15" customHeight="1">
      <c r="A188" s="26"/>
      <c r="B188" s="26"/>
      <c r="C188" s="26" t="s">
        <v>372</v>
      </c>
      <c r="D188" s="26"/>
      <c r="E188" s="26" t="s">
        <v>436</v>
      </c>
      <c r="F188" s="24">
        <v>500000</v>
      </c>
      <c r="G188" s="24">
        <v>0</v>
      </c>
      <c r="H188" s="24">
        <v>0</v>
      </c>
      <c r="I188" s="24">
        <v>0</v>
      </c>
      <c r="J188" s="24">
        <v>0</v>
      </c>
      <c r="K188" s="24">
        <v>500000</v>
      </c>
      <c r="L188" s="24">
        <v>0</v>
      </c>
      <c r="M188" s="24">
        <v>0</v>
      </c>
      <c r="N188" s="24">
        <v>500000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</row>
    <row r="189" spans="1:20" ht="15" customHeight="1">
      <c r="A189" s="26"/>
      <c r="B189" s="26"/>
      <c r="C189" s="26" t="s">
        <v>255</v>
      </c>
      <c r="D189" s="26"/>
      <c r="E189" s="26" t="s">
        <v>237</v>
      </c>
      <c r="F189" s="24">
        <v>1320000</v>
      </c>
      <c r="G189" s="24">
        <v>0</v>
      </c>
      <c r="H189" s="24">
        <v>0</v>
      </c>
      <c r="I189" s="24">
        <v>0</v>
      </c>
      <c r="J189" s="24">
        <v>0</v>
      </c>
      <c r="K189" s="24">
        <v>1320000</v>
      </c>
      <c r="L189" s="24">
        <v>0</v>
      </c>
      <c r="M189" s="24">
        <v>0</v>
      </c>
      <c r="N189" s="24">
        <v>1320000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</row>
    <row r="190" spans="1:20" ht="15" customHeight="1">
      <c r="A190" s="26"/>
      <c r="B190" s="26" t="s">
        <v>194</v>
      </c>
      <c r="C190" s="26"/>
      <c r="D190" s="26"/>
      <c r="E190" s="26" t="s">
        <v>106</v>
      </c>
      <c r="F190" s="24">
        <v>6040000</v>
      </c>
      <c r="G190" s="24">
        <v>0</v>
      </c>
      <c r="H190" s="24">
        <v>0</v>
      </c>
      <c r="I190" s="24">
        <v>0</v>
      </c>
      <c r="J190" s="24">
        <v>0</v>
      </c>
      <c r="K190" s="24">
        <v>6040000</v>
      </c>
      <c r="L190" s="24">
        <v>0</v>
      </c>
      <c r="M190" s="24">
        <v>0</v>
      </c>
      <c r="N190" s="24">
        <v>6040000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</row>
    <row r="191" spans="1:20" ht="15" customHeight="1">
      <c r="A191" s="26"/>
      <c r="B191" s="26"/>
      <c r="C191" s="26" t="s">
        <v>255</v>
      </c>
      <c r="D191" s="26"/>
      <c r="E191" s="26" t="s">
        <v>18</v>
      </c>
      <c r="F191" s="24">
        <v>6040000</v>
      </c>
      <c r="G191" s="24">
        <v>0</v>
      </c>
      <c r="H191" s="24">
        <v>0</v>
      </c>
      <c r="I191" s="24">
        <v>0</v>
      </c>
      <c r="J191" s="24">
        <v>0</v>
      </c>
      <c r="K191" s="24">
        <v>6040000</v>
      </c>
      <c r="L191" s="24">
        <v>0</v>
      </c>
      <c r="M191" s="24">
        <v>0</v>
      </c>
      <c r="N191" s="24">
        <v>6040000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</row>
    <row r="192" spans="1:20" ht="15" customHeight="1">
      <c r="A192" s="26"/>
      <c r="B192" s="26" t="s">
        <v>202</v>
      </c>
      <c r="C192" s="26"/>
      <c r="D192" s="26"/>
      <c r="E192" s="26" t="s">
        <v>236</v>
      </c>
      <c r="F192" s="24">
        <v>754000</v>
      </c>
      <c r="G192" s="24">
        <v>0</v>
      </c>
      <c r="H192" s="24">
        <v>0</v>
      </c>
      <c r="I192" s="24">
        <v>0</v>
      </c>
      <c r="J192" s="24">
        <v>0</v>
      </c>
      <c r="K192" s="24">
        <v>754000</v>
      </c>
      <c r="L192" s="24">
        <v>0</v>
      </c>
      <c r="M192" s="24">
        <v>50000</v>
      </c>
      <c r="N192" s="24">
        <v>704000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</row>
    <row r="193" spans="1:20" ht="15" customHeight="1">
      <c r="A193" s="26"/>
      <c r="B193" s="26"/>
      <c r="C193" s="26" t="s">
        <v>372</v>
      </c>
      <c r="D193" s="26"/>
      <c r="E193" s="26" t="s">
        <v>331</v>
      </c>
      <c r="F193" s="24">
        <v>60000</v>
      </c>
      <c r="G193" s="24">
        <v>0</v>
      </c>
      <c r="H193" s="24">
        <v>0</v>
      </c>
      <c r="I193" s="24">
        <v>0</v>
      </c>
      <c r="J193" s="24">
        <v>0</v>
      </c>
      <c r="K193" s="24">
        <v>60000</v>
      </c>
      <c r="L193" s="24">
        <v>0</v>
      </c>
      <c r="M193" s="24">
        <v>0</v>
      </c>
      <c r="N193" s="24">
        <v>60000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</row>
    <row r="194" spans="1:20" ht="15" customHeight="1">
      <c r="A194" s="26"/>
      <c r="B194" s="26"/>
      <c r="C194" s="26" t="s">
        <v>255</v>
      </c>
      <c r="D194" s="26"/>
      <c r="E194" s="26" t="s">
        <v>292</v>
      </c>
      <c r="F194" s="24">
        <v>694000</v>
      </c>
      <c r="G194" s="24">
        <v>0</v>
      </c>
      <c r="H194" s="24">
        <v>0</v>
      </c>
      <c r="I194" s="24">
        <v>0</v>
      </c>
      <c r="J194" s="24">
        <v>0</v>
      </c>
      <c r="K194" s="24">
        <v>694000</v>
      </c>
      <c r="L194" s="24">
        <v>0</v>
      </c>
      <c r="M194" s="24">
        <v>50000</v>
      </c>
      <c r="N194" s="24">
        <v>644000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</row>
    <row r="195" spans="1:20" ht="15" customHeight="1">
      <c r="A195" s="26" t="s">
        <v>212</v>
      </c>
      <c r="B195" s="26"/>
      <c r="C195" s="26"/>
      <c r="D195" s="26"/>
      <c r="E195" s="26" t="s">
        <v>85</v>
      </c>
      <c r="F195" s="24">
        <v>79521477.08</v>
      </c>
      <c r="G195" s="24">
        <v>57913464.48</v>
      </c>
      <c r="H195" s="24">
        <v>55401313.51</v>
      </c>
      <c r="I195" s="24">
        <v>2398690.97</v>
      </c>
      <c r="J195" s="24">
        <v>113460</v>
      </c>
      <c r="K195" s="24">
        <v>21608012.6</v>
      </c>
      <c r="L195" s="24">
        <v>2150858.5</v>
      </c>
      <c r="M195" s="24">
        <v>3222200</v>
      </c>
      <c r="N195" s="24">
        <v>15834954.1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400000</v>
      </c>
    </row>
    <row r="196" spans="1:20" ht="15" customHeight="1">
      <c r="A196" s="26"/>
      <c r="B196" s="26" t="s">
        <v>372</v>
      </c>
      <c r="C196" s="26"/>
      <c r="D196" s="26"/>
      <c r="E196" s="26" t="s">
        <v>95</v>
      </c>
      <c r="F196" s="24">
        <v>5394041.33</v>
      </c>
      <c r="G196" s="24">
        <v>5320291.33</v>
      </c>
      <c r="H196" s="24">
        <v>4635601.78</v>
      </c>
      <c r="I196" s="24">
        <v>674549.55</v>
      </c>
      <c r="J196" s="24">
        <v>10140</v>
      </c>
      <c r="K196" s="24">
        <v>73750</v>
      </c>
      <c r="L196" s="24">
        <v>0</v>
      </c>
      <c r="M196" s="24">
        <v>73750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</row>
    <row r="197" spans="1:20" ht="15" customHeight="1">
      <c r="A197" s="26"/>
      <c r="B197" s="26"/>
      <c r="C197" s="26" t="s">
        <v>372</v>
      </c>
      <c r="D197" s="26"/>
      <c r="E197" s="26" t="s">
        <v>333</v>
      </c>
      <c r="F197" s="24">
        <v>4251358.33</v>
      </c>
      <c r="G197" s="24">
        <v>4251358.33</v>
      </c>
      <c r="H197" s="24">
        <v>3747363.54</v>
      </c>
      <c r="I197" s="24">
        <v>500214.79</v>
      </c>
      <c r="J197" s="24">
        <v>3780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</row>
    <row r="198" spans="1:20" ht="15" customHeight="1">
      <c r="A198" s="26"/>
      <c r="B198" s="26"/>
      <c r="C198" s="26" t="s">
        <v>39</v>
      </c>
      <c r="D198" s="26"/>
      <c r="E198" s="26" t="s">
        <v>174</v>
      </c>
      <c r="F198" s="24">
        <v>1142683</v>
      </c>
      <c r="G198" s="24">
        <v>1068933</v>
      </c>
      <c r="H198" s="24">
        <v>888238.24</v>
      </c>
      <c r="I198" s="24">
        <v>174334.76</v>
      </c>
      <c r="J198" s="24">
        <v>6360</v>
      </c>
      <c r="K198" s="24">
        <v>73750</v>
      </c>
      <c r="L198" s="24">
        <v>0</v>
      </c>
      <c r="M198" s="24">
        <v>73750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</row>
    <row r="199" spans="1:20" ht="15" customHeight="1">
      <c r="A199" s="26"/>
      <c r="B199" s="26" t="s">
        <v>255</v>
      </c>
      <c r="C199" s="26"/>
      <c r="D199" s="26"/>
      <c r="E199" s="26" t="s">
        <v>244</v>
      </c>
      <c r="F199" s="24">
        <v>13609927.37</v>
      </c>
      <c r="G199" s="24">
        <v>12169927.37</v>
      </c>
      <c r="H199" s="24">
        <v>12143467.37</v>
      </c>
      <c r="I199" s="24">
        <v>0</v>
      </c>
      <c r="J199" s="24">
        <v>26460</v>
      </c>
      <c r="K199" s="24">
        <v>1440000</v>
      </c>
      <c r="L199" s="24">
        <v>0</v>
      </c>
      <c r="M199" s="24">
        <v>1390000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50000</v>
      </c>
    </row>
    <row r="200" spans="1:20" ht="15" customHeight="1">
      <c r="A200" s="26"/>
      <c r="B200" s="26"/>
      <c r="C200" s="26" t="s">
        <v>372</v>
      </c>
      <c r="D200" s="26"/>
      <c r="E200" s="26" t="s">
        <v>353</v>
      </c>
      <c r="F200" s="24">
        <v>6475271.72</v>
      </c>
      <c r="G200" s="24">
        <v>6475271.72</v>
      </c>
      <c r="H200" s="24">
        <v>6475271.72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</row>
    <row r="201" spans="1:20" ht="15" customHeight="1">
      <c r="A201" s="26"/>
      <c r="B201" s="26"/>
      <c r="C201" s="26" t="s">
        <v>255</v>
      </c>
      <c r="D201" s="26"/>
      <c r="E201" s="26" t="s">
        <v>365</v>
      </c>
      <c r="F201" s="24">
        <v>6594655.65</v>
      </c>
      <c r="G201" s="24">
        <v>5694655.65</v>
      </c>
      <c r="H201" s="24">
        <v>5668195.65</v>
      </c>
      <c r="I201" s="24">
        <v>0</v>
      </c>
      <c r="J201" s="24">
        <v>26460</v>
      </c>
      <c r="K201" s="24">
        <v>900000</v>
      </c>
      <c r="L201" s="24">
        <v>0</v>
      </c>
      <c r="M201" s="24">
        <v>900000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</row>
    <row r="202" spans="1:20" ht="15" customHeight="1">
      <c r="A202" s="26"/>
      <c r="B202" s="26"/>
      <c r="C202" s="26" t="s">
        <v>39</v>
      </c>
      <c r="D202" s="26"/>
      <c r="E202" s="26" t="s">
        <v>57</v>
      </c>
      <c r="F202" s="24">
        <v>540000</v>
      </c>
      <c r="G202" s="24">
        <v>0</v>
      </c>
      <c r="H202" s="24">
        <v>0</v>
      </c>
      <c r="I202" s="24">
        <v>0</v>
      </c>
      <c r="J202" s="24">
        <v>0</v>
      </c>
      <c r="K202" s="24">
        <v>540000</v>
      </c>
      <c r="L202" s="24">
        <v>0</v>
      </c>
      <c r="M202" s="24">
        <v>490000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50000</v>
      </c>
    </row>
    <row r="203" spans="1:20" ht="15" customHeight="1">
      <c r="A203" s="26"/>
      <c r="B203" s="26" t="s">
        <v>139</v>
      </c>
      <c r="C203" s="26"/>
      <c r="D203" s="26"/>
      <c r="E203" s="26" t="s">
        <v>309</v>
      </c>
      <c r="F203" s="24">
        <v>10245843.19</v>
      </c>
      <c r="G203" s="24">
        <v>9842486.19</v>
      </c>
      <c r="H203" s="24">
        <v>9788366.19</v>
      </c>
      <c r="I203" s="24">
        <v>0</v>
      </c>
      <c r="J203" s="24">
        <v>54120</v>
      </c>
      <c r="K203" s="24">
        <v>403357</v>
      </c>
      <c r="L203" s="24">
        <v>0</v>
      </c>
      <c r="M203" s="24">
        <v>165600</v>
      </c>
      <c r="N203" s="24">
        <v>237757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</row>
    <row r="204" spans="1:20" ht="15" customHeight="1">
      <c r="A204" s="26"/>
      <c r="B204" s="26"/>
      <c r="C204" s="26" t="s">
        <v>255</v>
      </c>
      <c r="D204" s="26"/>
      <c r="E204" s="26" t="s">
        <v>125</v>
      </c>
      <c r="F204" s="24">
        <v>9919791.19</v>
      </c>
      <c r="G204" s="24">
        <v>9842486.19</v>
      </c>
      <c r="H204" s="24">
        <v>9788366.19</v>
      </c>
      <c r="I204" s="24">
        <v>0</v>
      </c>
      <c r="J204" s="24">
        <v>54120</v>
      </c>
      <c r="K204" s="24">
        <v>77305</v>
      </c>
      <c r="L204" s="24">
        <v>0</v>
      </c>
      <c r="M204" s="24">
        <v>0</v>
      </c>
      <c r="N204" s="24">
        <v>77305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</row>
    <row r="205" spans="1:20" ht="15" customHeight="1">
      <c r="A205" s="26"/>
      <c r="B205" s="26"/>
      <c r="C205" s="26" t="s">
        <v>39</v>
      </c>
      <c r="D205" s="26"/>
      <c r="E205" s="26" t="s">
        <v>458</v>
      </c>
      <c r="F205" s="24">
        <v>326052</v>
      </c>
      <c r="G205" s="24">
        <v>0</v>
      </c>
      <c r="H205" s="24">
        <v>0</v>
      </c>
      <c r="I205" s="24">
        <v>0</v>
      </c>
      <c r="J205" s="24">
        <v>0</v>
      </c>
      <c r="K205" s="24">
        <v>326052</v>
      </c>
      <c r="L205" s="24">
        <v>0</v>
      </c>
      <c r="M205" s="24">
        <v>165600</v>
      </c>
      <c r="N205" s="24">
        <v>160452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</row>
    <row r="206" spans="1:20" ht="15" customHeight="1">
      <c r="A206" s="26"/>
      <c r="B206" s="26" t="s">
        <v>4</v>
      </c>
      <c r="C206" s="26"/>
      <c r="D206" s="26"/>
      <c r="E206" s="26" t="s">
        <v>105</v>
      </c>
      <c r="F206" s="24">
        <v>9486500.8</v>
      </c>
      <c r="G206" s="24">
        <v>7623650.8</v>
      </c>
      <c r="H206" s="24">
        <v>7103531.71</v>
      </c>
      <c r="I206" s="24">
        <v>499059.09</v>
      </c>
      <c r="J206" s="24">
        <v>21060</v>
      </c>
      <c r="K206" s="24">
        <v>1862850</v>
      </c>
      <c r="L206" s="24">
        <v>0</v>
      </c>
      <c r="M206" s="24">
        <v>1512850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350000</v>
      </c>
    </row>
    <row r="207" spans="1:20" ht="15" customHeight="1">
      <c r="A207" s="26"/>
      <c r="B207" s="26"/>
      <c r="C207" s="26" t="s">
        <v>372</v>
      </c>
      <c r="D207" s="26"/>
      <c r="E207" s="26" t="s">
        <v>484</v>
      </c>
      <c r="F207" s="24">
        <v>4054393.78</v>
      </c>
      <c r="G207" s="24">
        <v>4054393.78</v>
      </c>
      <c r="H207" s="24">
        <v>3745378.11</v>
      </c>
      <c r="I207" s="24">
        <v>288435.67</v>
      </c>
      <c r="J207" s="24">
        <v>20580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</row>
    <row r="208" spans="1:20" ht="15" customHeight="1">
      <c r="A208" s="26"/>
      <c r="B208" s="26"/>
      <c r="C208" s="26" t="s">
        <v>255</v>
      </c>
      <c r="D208" s="26"/>
      <c r="E208" s="26" t="s">
        <v>400</v>
      </c>
      <c r="F208" s="24">
        <v>966274.42</v>
      </c>
      <c r="G208" s="24">
        <v>886274.42</v>
      </c>
      <c r="H208" s="24">
        <v>675171</v>
      </c>
      <c r="I208" s="24">
        <v>210623.42</v>
      </c>
      <c r="J208" s="24">
        <v>480</v>
      </c>
      <c r="K208" s="24">
        <v>80000</v>
      </c>
      <c r="L208" s="24">
        <v>0</v>
      </c>
      <c r="M208" s="24">
        <v>80000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</row>
    <row r="209" spans="1:20" ht="15" customHeight="1">
      <c r="A209" s="26"/>
      <c r="B209" s="26"/>
      <c r="C209" s="26" t="s">
        <v>139</v>
      </c>
      <c r="D209" s="26"/>
      <c r="E209" s="26" t="s">
        <v>454</v>
      </c>
      <c r="F209" s="24">
        <v>2732982.6</v>
      </c>
      <c r="G209" s="24">
        <v>2682982.6</v>
      </c>
      <c r="H209" s="24">
        <v>2682982.6</v>
      </c>
      <c r="I209" s="24">
        <v>0</v>
      </c>
      <c r="J209" s="24">
        <v>0</v>
      </c>
      <c r="K209" s="24">
        <v>50000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50000</v>
      </c>
    </row>
    <row r="210" spans="1:20" ht="15" customHeight="1">
      <c r="A210" s="26"/>
      <c r="B210" s="26"/>
      <c r="C210" s="26" t="s">
        <v>3</v>
      </c>
      <c r="D210" s="26"/>
      <c r="E210" s="26" t="s">
        <v>291</v>
      </c>
      <c r="F210" s="24">
        <v>892350</v>
      </c>
      <c r="G210" s="24">
        <v>0</v>
      </c>
      <c r="H210" s="24">
        <v>0</v>
      </c>
      <c r="I210" s="24">
        <v>0</v>
      </c>
      <c r="J210" s="24">
        <v>0</v>
      </c>
      <c r="K210" s="24">
        <v>892350</v>
      </c>
      <c r="L210" s="24">
        <v>0</v>
      </c>
      <c r="M210" s="24">
        <v>892350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</row>
    <row r="211" spans="1:20" ht="15" customHeight="1">
      <c r="A211" s="26"/>
      <c r="B211" s="26"/>
      <c r="C211" s="26" t="s">
        <v>368</v>
      </c>
      <c r="D211" s="26"/>
      <c r="E211" s="26" t="s">
        <v>102</v>
      </c>
      <c r="F211" s="24">
        <v>690500</v>
      </c>
      <c r="G211" s="24">
        <v>0</v>
      </c>
      <c r="H211" s="24">
        <v>0</v>
      </c>
      <c r="I211" s="24">
        <v>0</v>
      </c>
      <c r="J211" s="24">
        <v>0</v>
      </c>
      <c r="K211" s="24">
        <v>690500</v>
      </c>
      <c r="L211" s="24">
        <v>0</v>
      </c>
      <c r="M211" s="24">
        <v>390500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300000</v>
      </c>
    </row>
    <row r="212" spans="1:20" ht="15" customHeight="1">
      <c r="A212" s="26"/>
      <c r="B212" s="26"/>
      <c r="C212" s="26" t="s">
        <v>175</v>
      </c>
      <c r="D212" s="26"/>
      <c r="E212" s="26" t="s">
        <v>352</v>
      </c>
      <c r="F212" s="24">
        <v>100000</v>
      </c>
      <c r="G212" s="24">
        <v>0</v>
      </c>
      <c r="H212" s="24">
        <v>0</v>
      </c>
      <c r="I212" s="24">
        <v>0</v>
      </c>
      <c r="J212" s="24">
        <v>0</v>
      </c>
      <c r="K212" s="24">
        <v>100000</v>
      </c>
      <c r="L212" s="24">
        <v>0</v>
      </c>
      <c r="M212" s="24">
        <v>100000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</row>
    <row r="213" spans="1:20" ht="15" customHeight="1">
      <c r="A213" s="26"/>
      <c r="B213" s="26"/>
      <c r="C213" s="26" t="s">
        <v>39</v>
      </c>
      <c r="D213" s="26"/>
      <c r="E213" s="26" t="s">
        <v>21</v>
      </c>
      <c r="F213" s="24">
        <v>50000</v>
      </c>
      <c r="G213" s="24">
        <v>0</v>
      </c>
      <c r="H213" s="24">
        <v>0</v>
      </c>
      <c r="I213" s="24">
        <v>0</v>
      </c>
      <c r="J213" s="24">
        <v>0</v>
      </c>
      <c r="K213" s="24">
        <v>50000</v>
      </c>
      <c r="L213" s="24">
        <v>0</v>
      </c>
      <c r="M213" s="24">
        <v>50000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</row>
    <row r="214" spans="1:20" ht="15" customHeight="1">
      <c r="A214" s="26"/>
      <c r="B214" s="26" t="s">
        <v>369</v>
      </c>
      <c r="C214" s="26"/>
      <c r="D214" s="26"/>
      <c r="E214" s="26" t="s">
        <v>218</v>
      </c>
      <c r="F214" s="24">
        <v>29047764.02</v>
      </c>
      <c r="G214" s="24">
        <v>17761730.52</v>
      </c>
      <c r="H214" s="24">
        <v>17761730.52</v>
      </c>
      <c r="I214" s="24">
        <v>0</v>
      </c>
      <c r="J214" s="24">
        <v>0</v>
      </c>
      <c r="K214" s="24">
        <v>11286033.5</v>
      </c>
      <c r="L214" s="24">
        <v>1927658.5</v>
      </c>
      <c r="M214" s="24">
        <v>0</v>
      </c>
      <c r="N214" s="24">
        <v>9358375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</row>
    <row r="215" spans="1:20" ht="15" customHeight="1">
      <c r="A215" s="26"/>
      <c r="B215" s="26"/>
      <c r="C215" s="26" t="s">
        <v>372</v>
      </c>
      <c r="D215" s="26"/>
      <c r="E215" s="26" t="s">
        <v>94</v>
      </c>
      <c r="F215" s="24">
        <v>6712030.38</v>
      </c>
      <c r="G215" s="24">
        <v>6674371.88</v>
      </c>
      <c r="H215" s="24">
        <v>6674371.88</v>
      </c>
      <c r="I215" s="24">
        <v>0</v>
      </c>
      <c r="J215" s="24">
        <v>0</v>
      </c>
      <c r="K215" s="24">
        <v>37658.5</v>
      </c>
      <c r="L215" s="24">
        <v>37658.5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</row>
    <row r="216" spans="1:20" ht="15" customHeight="1">
      <c r="A216" s="26"/>
      <c r="B216" s="26"/>
      <c r="C216" s="26" t="s">
        <v>255</v>
      </c>
      <c r="D216" s="26"/>
      <c r="E216" s="26" t="s">
        <v>68</v>
      </c>
      <c r="F216" s="24">
        <v>3044059.91</v>
      </c>
      <c r="G216" s="24">
        <v>3044059.91</v>
      </c>
      <c r="H216" s="24">
        <v>3044059.91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</row>
    <row r="217" spans="1:20" ht="15" customHeight="1">
      <c r="A217" s="26"/>
      <c r="B217" s="26"/>
      <c r="C217" s="26" t="s">
        <v>139</v>
      </c>
      <c r="D217" s="26"/>
      <c r="E217" s="26" t="s">
        <v>380</v>
      </c>
      <c r="F217" s="24">
        <v>8043298.730000004</v>
      </c>
      <c r="G217" s="24">
        <v>8043298.730000004</v>
      </c>
      <c r="H217" s="24">
        <v>8043298.730000004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</row>
    <row r="218" spans="1:20" ht="15" customHeight="1">
      <c r="A218" s="26"/>
      <c r="B218" s="26"/>
      <c r="C218" s="26" t="s">
        <v>253</v>
      </c>
      <c r="D218" s="26"/>
      <c r="E218" s="26" t="s">
        <v>110</v>
      </c>
      <c r="F218" s="24">
        <v>9258375</v>
      </c>
      <c r="G218" s="24">
        <v>0</v>
      </c>
      <c r="H218" s="24">
        <v>0</v>
      </c>
      <c r="I218" s="24">
        <v>0</v>
      </c>
      <c r="J218" s="24">
        <v>0</v>
      </c>
      <c r="K218" s="24">
        <v>9258375</v>
      </c>
      <c r="L218" s="24">
        <v>0</v>
      </c>
      <c r="M218" s="24">
        <v>0</v>
      </c>
      <c r="N218" s="24">
        <v>9258375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</row>
    <row r="219" spans="1:20" ht="15" customHeight="1">
      <c r="A219" s="26"/>
      <c r="B219" s="26"/>
      <c r="C219" s="26" t="s">
        <v>368</v>
      </c>
      <c r="D219" s="26"/>
      <c r="E219" s="26" t="s">
        <v>472</v>
      </c>
      <c r="F219" s="24">
        <v>100000</v>
      </c>
      <c r="G219" s="24">
        <v>0</v>
      </c>
      <c r="H219" s="24">
        <v>0</v>
      </c>
      <c r="I219" s="24">
        <v>0</v>
      </c>
      <c r="J219" s="24">
        <v>0</v>
      </c>
      <c r="K219" s="24">
        <v>100000</v>
      </c>
      <c r="L219" s="24">
        <v>0</v>
      </c>
      <c r="M219" s="24">
        <v>0</v>
      </c>
      <c r="N219" s="24">
        <v>100000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</row>
    <row r="220" spans="1:20" ht="15" customHeight="1">
      <c r="A220" s="26"/>
      <c r="B220" s="26"/>
      <c r="C220" s="26" t="s">
        <v>39</v>
      </c>
      <c r="D220" s="26"/>
      <c r="E220" s="26" t="s">
        <v>393</v>
      </c>
      <c r="F220" s="24">
        <v>1890000</v>
      </c>
      <c r="G220" s="24">
        <v>0</v>
      </c>
      <c r="H220" s="24">
        <v>0</v>
      </c>
      <c r="I220" s="24">
        <v>0</v>
      </c>
      <c r="J220" s="24">
        <v>0</v>
      </c>
      <c r="K220" s="24">
        <v>1890000</v>
      </c>
      <c r="L220" s="24">
        <v>1890000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</row>
    <row r="221" spans="1:20" ht="15" customHeight="1">
      <c r="A221" s="26"/>
      <c r="B221" s="26" t="s">
        <v>146</v>
      </c>
      <c r="C221" s="26"/>
      <c r="D221" s="26"/>
      <c r="E221" s="26" t="s">
        <v>192</v>
      </c>
      <c r="F221" s="24">
        <v>7055516.75</v>
      </c>
      <c r="G221" s="24">
        <v>1066694.65</v>
      </c>
      <c r="H221" s="24">
        <v>940563.38</v>
      </c>
      <c r="I221" s="24">
        <v>125411.27</v>
      </c>
      <c r="J221" s="24">
        <v>720</v>
      </c>
      <c r="K221" s="24">
        <v>5988822.1</v>
      </c>
      <c r="L221" s="24">
        <v>0</v>
      </c>
      <c r="M221" s="24">
        <v>0</v>
      </c>
      <c r="N221" s="24">
        <v>5988822.1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</row>
    <row r="222" spans="1:20" ht="15" customHeight="1">
      <c r="A222" s="26"/>
      <c r="B222" s="26"/>
      <c r="C222" s="26" t="s">
        <v>37</v>
      </c>
      <c r="D222" s="26"/>
      <c r="E222" s="26" t="s">
        <v>90</v>
      </c>
      <c r="F222" s="24">
        <v>1066694.65</v>
      </c>
      <c r="G222" s="24">
        <v>1066694.65</v>
      </c>
      <c r="H222" s="24">
        <v>940563.38</v>
      </c>
      <c r="I222" s="24">
        <v>125411.27</v>
      </c>
      <c r="J222" s="24">
        <v>720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</row>
    <row r="223" spans="1:20" ht="15" customHeight="1">
      <c r="A223" s="26"/>
      <c r="B223" s="26"/>
      <c r="C223" s="26" t="s">
        <v>39</v>
      </c>
      <c r="D223" s="26"/>
      <c r="E223" s="26" t="s">
        <v>340</v>
      </c>
      <c r="F223" s="24">
        <v>5988822.1</v>
      </c>
      <c r="G223" s="24">
        <v>0</v>
      </c>
      <c r="H223" s="24">
        <v>0</v>
      </c>
      <c r="I223" s="24">
        <v>0</v>
      </c>
      <c r="J223" s="24">
        <v>0</v>
      </c>
      <c r="K223" s="24">
        <v>5988822.1</v>
      </c>
      <c r="L223" s="24">
        <v>0</v>
      </c>
      <c r="M223" s="24">
        <v>0</v>
      </c>
      <c r="N223" s="24">
        <v>5988822.1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</row>
    <row r="224" spans="1:20" ht="15" customHeight="1">
      <c r="A224" s="26"/>
      <c r="B224" s="26" t="s">
        <v>175</v>
      </c>
      <c r="C224" s="26"/>
      <c r="D224" s="26"/>
      <c r="E224" s="26" t="s">
        <v>264</v>
      </c>
      <c r="F224" s="24">
        <v>4431883.62</v>
      </c>
      <c r="G224" s="24">
        <v>4128683.62</v>
      </c>
      <c r="H224" s="24">
        <v>3028052.56</v>
      </c>
      <c r="I224" s="24">
        <v>1099671.06</v>
      </c>
      <c r="J224" s="24">
        <v>960</v>
      </c>
      <c r="K224" s="24">
        <v>303200</v>
      </c>
      <c r="L224" s="24">
        <v>223200</v>
      </c>
      <c r="M224" s="24">
        <v>80000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</row>
    <row r="225" spans="1:20" ht="15" customHeight="1">
      <c r="A225" s="26"/>
      <c r="B225" s="26"/>
      <c r="C225" s="26" t="s">
        <v>372</v>
      </c>
      <c r="D225" s="26"/>
      <c r="E225" s="26" t="s">
        <v>304</v>
      </c>
      <c r="F225" s="24">
        <v>4128683.62</v>
      </c>
      <c r="G225" s="24">
        <v>4128683.62</v>
      </c>
      <c r="H225" s="24">
        <v>3028052.56</v>
      </c>
      <c r="I225" s="24">
        <v>1099671.06</v>
      </c>
      <c r="J225" s="24">
        <v>960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</row>
    <row r="226" spans="1:20" ht="15" customHeight="1">
      <c r="A226" s="26"/>
      <c r="B226" s="26"/>
      <c r="C226" s="26" t="s">
        <v>401</v>
      </c>
      <c r="D226" s="26"/>
      <c r="E226" s="26" t="s">
        <v>377</v>
      </c>
      <c r="F226" s="24">
        <v>80000</v>
      </c>
      <c r="G226" s="24">
        <v>0</v>
      </c>
      <c r="H226" s="24">
        <v>0</v>
      </c>
      <c r="I226" s="24">
        <v>0</v>
      </c>
      <c r="J226" s="24">
        <v>0</v>
      </c>
      <c r="K226" s="24">
        <v>80000</v>
      </c>
      <c r="L226" s="24">
        <v>0</v>
      </c>
      <c r="M226" s="24">
        <v>80000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</row>
    <row r="227" spans="1:20" ht="15" customHeight="1">
      <c r="A227" s="26"/>
      <c r="B227" s="26"/>
      <c r="C227" s="26" t="s">
        <v>39</v>
      </c>
      <c r="D227" s="26"/>
      <c r="E227" s="26" t="s">
        <v>479</v>
      </c>
      <c r="F227" s="24">
        <v>223200</v>
      </c>
      <c r="G227" s="24">
        <v>0</v>
      </c>
      <c r="H227" s="24">
        <v>0</v>
      </c>
      <c r="I227" s="24">
        <v>0</v>
      </c>
      <c r="J227" s="24">
        <v>0</v>
      </c>
      <c r="K227" s="24">
        <v>223200</v>
      </c>
      <c r="L227" s="24">
        <v>223200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</row>
    <row r="228" spans="1:20" ht="15" customHeight="1">
      <c r="A228" s="26"/>
      <c r="B228" s="26" t="s">
        <v>39</v>
      </c>
      <c r="C228" s="26"/>
      <c r="D228" s="26"/>
      <c r="E228" s="26" t="s">
        <v>293</v>
      </c>
      <c r="F228" s="24">
        <v>250000</v>
      </c>
      <c r="G228" s="24">
        <v>0</v>
      </c>
      <c r="H228" s="24">
        <v>0</v>
      </c>
      <c r="I228" s="24">
        <v>0</v>
      </c>
      <c r="J228" s="24">
        <v>0</v>
      </c>
      <c r="K228" s="24">
        <v>250000</v>
      </c>
      <c r="L228" s="24">
        <v>0</v>
      </c>
      <c r="M228" s="24">
        <v>0</v>
      </c>
      <c r="N228" s="24">
        <v>250000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</row>
    <row r="229" spans="1:20" ht="15" customHeight="1">
      <c r="A229" s="26"/>
      <c r="B229" s="26"/>
      <c r="C229" s="26" t="s">
        <v>372</v>
      </c>
      <c r="D229" s="26"/>
      <c r="E229" s="26" t="s">
        <v>56</v>
      </c>
      <c r="F229" s="24">
        <v>250000</v>
      </c>
      <c r="G229" s="24">
        <v>0</v>
      </c>
      <c r="H229" s="24">
        <v>0</v>
      </c>
      <c r="I229" s="24">
        <v>0</v>
      </c>
      <c r="J229" s="24">
        <v>0</v>
      </c>
      <c r="K229" s="24">
        <v>250000</v>
      </c>
      <c r="L229" s="24">
        <v>0</v>
      </c>
      <c r="M229" s="24">
        <v>0</v>
      </c>
      <c r="N229" s="24">
        <v>250000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</row>
    <row r="230" spans="1:20" ht="15" customHeight="1">
      <c r="A230" s="26" t="s">
        <v>324</v>
      </c>
      <c r="B230" s="26"/>
      <c r="C230" s="26"/>
      <c r="D230" s="26"/>
      <c r="E230" s="26" t="s">
        <v>217</v>
      </c>
      <c r="F230" s="24">
        <v>2829088.34</v>
      </c>
      <c r="G230" s="24">
        <v>1638638.34</v>
      </c>
      <c r="H230" s="24">
        <v>1248369</v>
      </c>
      <c r="I230" s="24">
        <v>389849.34</v>
      </c>
      <c r="J230" s="24">
        <v>420</v>
      </c>
      <c r="K230" s="24">
        <v>1190450</v>
      </c>
      <c r="L230" s="24">
        <v>0</v>
      </c>
      <c r="M230" s="24">
        <v>940450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250000</v>
      </c>
    </row>
    <row r="231" spans="1:20" ht="15" customHeight="1">
      <c r="A231" s="26"/>
      <c r="B231" s="26" t="s">
        <v>372</v>
      </c>
      <c r="C231" s="26"/>
      <c r="D231" s="26"/>
      <c r="E231" s="26" t="s">
        <v>359</v>
      </c>
      <c r="F231" s="24">
        <v>1784088.34</v>
      </c>
      <c r="G231" s="24">
        <v>1638638.34</v>
      </c>
      <c r="H231" s="24">
        <v>1248369</v>
      </c>
      <c r="I231" s="24">
        <v>389849.34</v>
      </c>
      <c r="J231" s="24">
        <v>420</v>
      </c>
      <c r="K231" s="24">
        <v>145450</v>
      </c>
      <c r="L231" s="24">
        <v>0</v>
      </c>
      <c r="M231" s="24">
        <v>145450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</row>
    <row r="232" spans="1:20" ht="15" customHeight="1">
      <c r="A232" s="26"/>
      <c r="B232" s="26"/>
      <c r="C232" s="26" t="s">
        <v>372</v>
      </c>
      <c r="D232" s="26"/>
      <c r="E232" s="26" t="s">
        <v>46</v>
      </c>
      <c r="F232" s="24">
        <v>1638638.34</v>
      </c>
      <c r="G232" s="24">
        <v>1638638.34</v>
      </c>
      <c r="H232" s="24">
        <v>1248369</v>
      </c>
      <c r="I232" s="24">
        <v>389849.34</v>
      </c>
      <c r="J232" s="24">
        <v>420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</row>
    <row r="233" spans="1:20" ht="15" customHeight="1">
      <c r="A233" s="26"/>
      <c r="B233" s="26"/>
      <c r="C233" s="26" t="s">
        <v>39</v>
      </c>
      <c r="D233" s="26"/>
      <c r="E233" s="26" t="s">
        <v>300</v>
      </c>
      <c r="F233" s="24">
        <v>145450</v>
      </c>
      <c r="G233" s="24">
        <v>0</v>
      </c>
      <c r="H233" s="24">
        <v>0</v>
      </c>
      <c r="I233" s="24">
        <v>0</v>
      </c>
      <c r="J233" s="24">
        <v>0</v>
      </c>
      <c r="K233" s="24">
        <v>145450</v>
      </c>
      <c r="L233" s="24">
        <v>0</v>
      </c>
      <c r="M233" s="24">
        <v>145450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</row>
    <row r="234" spans="1:20" ht="15" customHeight="1">
      <c r="A234" s="26"/>
      <c r="B234" s="26" t="s">
        <v>255</v>
      </c>
      <c r="C234" s="26"/>
      <c r="D234" s="26"/>
      <c r="E234" s="26" t="s">
        <v>137</v>
      </c>
      <c r="F234" s="24">
        <v>350000</v>
      </c>
      <c r="G234" s="24">
        <v>0</v>
      </c>
      <c r="H234" s="24">
        <v>0</v>
      </c>
      <c r="I234" s="24">
        <v>0</v>
      </c>
      <c r="J234" s="24">
        <v>0</v>
      </c>
      <c r="K234" s="24">
        <v>350000</v>
      </c>
      <c r="L234" s="24">
        <v>0</v>
      </c>
      <c r="M234" s="24">
        <v>350000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</row>
    <row r="235" spans="1:20" ht="15" customHeight="1">
      <c r="A235" s="26"/>
      <c r="B235" s="26"/>
      <c r="C235" s="26" t="s">
        <v>39</v>
      </c>
      <c r="D235" s="26"/>
      <c r="E235" s="26" t="s">
        <v>104</v>
      </c>
      <c r="F235" s="24">
        <v>350000</v>
      </c>
      <c r="G235" s="24">
        <v>0</v>
      </c>
      <c r="H235" s="24">
        <v>0</v>
      </c>
      <c r="I235" s="24">
        <v>0</v>
      </c>
      <c r="J235" s="24">
        <v>0</v>
      </c>
      <c r="K235" s="24">
        <v>350000</v>
      </c>
      <c r="L235" s="24">
        <v>0</v>
      </c>
      <c r="M235" s="24">
        <v>350000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</row>
    <row r="236" spans="1:20" ht="15" customHeight="1">
      <c r="A236" s="26"/>
      <c r="B236" s="26" t="s">
        <v>139</v>
      </c>
      <c r="C236" s="26"/>
      <c r="D236" s="26"/>
      <c r="E236" s="26" t="s">
        <v>98</v>
      </c>
      <c r="F236" s="24">
        <v>350000</v>
      </c>
      <c r="G236" s="24">
        <v>0</v>
      </c>
      <c r="H236" s="24">
        <v>0</v>
      </c>
      <c r="I236" s="24">
        <v>0</v>
      </c>
      <c r="J236" s="24">
        <v>0</v>
      </c>
      <c r="K236" s="24">
        <v>350000</v>
      </c>
      <c r="L236" s="24">
        <v>0</v>
      </c>
      <c r="M236" s="24">
        <v>100000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250000</v>
      </c>
    </row>
    <row r="237" spans="1:20" ht="15" customHeight="1">
      <c r="A237" s="26"/>
      <c r="B237" s="26"/>
      <c r="C237" s="26" t="s">
        <v>146</v>
      </c>
      <c r="D237" s="26"/>
      <c r="E237" s="26" t="s">
        <v>200</v>
      </c>
      <c r="F237" s="24">
        <v>250000</v>
      </c>
      <c r="G237" s="24">
        <v>0</v>
      </c>
      <c r="H237" s="24">
        <v>0</v>
      </c>
      <c r="I237" s="24">
        <v>0</v>
      </c>
      <c r="J237" s="24">
        <v>0</v>
      </c>
      <c r="K237" s="24">
        <v>250000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250000</v>
      </c>
    </row>
    <row r="238" spans="1:20" ht="15" customHeight="1">
      <c r="A238" s="26"/>
      <c r="B238" s="26"/>
      <c r="C238" s="26" t="s">
        <v>39</v>
      </c>
      <c r="D238" s="26"/>
      <c r="E238" s="26" t="s">
        <v>444</v>
      </c>
      <c r="F238" s="24">
        <v>100000</v>
      </c>
      <c r="G238" s="24">
        <v>0</v>
      </c>
      <c r="H238" s="24">
        <v>0</v>
      </c>
      <c r="I238" s="24">
        <v>0</v>
      </c>
      <c r="J238" s="24">
        <v>0</v>
      </c>
      <c r="K238" s="24">
        <v>100000</v>
      </c>
      <c r="L238" s="24">
        <v>0</v>
      </c>
      <c r="M238" s="24">
        <v>100000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</row>
    <row r="239" spans="1:20" ht="15" customHeight="1">
      <c r="A239" s="26"/>
      <c r="B239" s="26" t="s">
        <v>4</v>
      </c>
      <c r="C239" s="26"/>
      <c r="D239" s="26"/>
      <c r="E239" s="26" t="s">
        <v>163</v>
      </c>
      <c r="F239" s="24">
        <v>225000</v>
      </c>
      <c r="G239" s="24">
        <v>0</v>
      </c>
      <c r="H239" s="24">
        <v>0</v>
      </c>
      <c r="I239" s="24">
        <v>0</v>
      </c>
      <c r="J239" s="24">
        <v>0</v>
      </c>
      <c r="K239" s="24">
        <v>225000</v>
      </c>
      <c r="L239" s="24">
        <v>0</v>
      </c>
      <c r="M239" s="24">
        <v>225000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</row>
    <row r="240" spans="1:20" ht="15" customHeight="1">
      <c r="A240" s="26"/>
      <c r="B240" s="26"/>
      <c r="C240" s="26" t="s">
        <v>372</v>
      </c>
      <c r="D240" s="26"/>
      <c r="E240" s="26" t="s">
        <v>425</v>
      </c>
      <c r="F240" s="24">
        <v>150000</v>
      </c>
      <c r="G240" s="24">
        <v>0</v>
      </c>
      <c r="H240" s="24">
        <v>0</v>
      </c>
      <c r="I240" s="24">
        <v>0</v>
      </c>
      <c r="J240" s="24">
        <v>0</v>
      </c>
      <c r="K240" s="24">
        <v>150000</v>
      </c>
      <c r="L240" s="24">
        <v>0</v>
      </c>
      <c r="M240" s="24">
        <v>150000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</row>
    <row r="241" spans="1:20" ht="15" customHeight="1">
      <c r="A241" s="26"/>
      <c r="B241" s="26"/>
      <c r="C241" s="26" t="s">
        <v>255</v>
      </c>
      <c r="D241" s="26"/>
      <c r="E241" s="26" t="s">
        <v>275</v>
      </c>
      <c r="F241" s="24">
        <v>75000</v>
      </c>
      <c r="G241" s="24">
        <v>0</v>
      </c>
      <c r="H241" s="24">
        <v>0</v>
      </c>
      <c r="I241" s="24">
        <v>0</v>
      </c>
      <c r="J241" s="24">
        <v>0</v>
      </c>
      <c r="K241" s="24">
        <v>75000</v>
      </c>
      <c r="L241" s="24">
        <v>0</v>
      </c>
      <c r="M241" s="24">
        <v>75000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</row>
    <row r="242" spans="1:20" ht="15" customHeight="1">
      <c r="A242" s="26"/>
      <c r="B242" s="26" t="s">
        <v>278</v>
      </c>
      <c r="C242" s="26"/>
      <c r="D242" s="26"/>
      <c r="E242" s="26" t="s">
        <v>136</v>
      </c>
      <c r="F242" s="24">
        <v>120000</v>
      </c>
      <c r="G242" s="24">
        <v>0</v>
      </c>
      <c r="H242" s="24">
        <v>0</v>
      </c>
      <c r="I242" s="24">
        <v>0</v>
      </c>
      <c r="J242" s="24">
        <v>0</v>
      </c>
      <c r="K242" s="24">
        <v>120000</v>
      </c>
      <c r="L242" s="24">
        <v>0</v>
      </c>
      <c r="M242" s="24">
        <v>120000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</row>
    <row r="243" spans="1:20" ht="15" customHeight="1">
      <c r="A243" s="26"/>
      <c r="B243" s="26"/>
      <c r="C243" s="26" t="s">
        <v>372</v>
      </c>
      <c r="D243" s="26"/>
      <c r="E243" s="26" t="s">
        <v>464</v>
      </c>
      <c r="F243" s="24">
        <v>20000</v>
      </c>
      <c r="G243" s="24">
        <v>0</v>
      </c>
      <c r="H243" s="24">
        <v>0</v>
      </c>
      <c r="I243" s="24">
        <v>0</v>
      </c>
      <c r="J243" s="24">
        <v>0</v>
      </c>
      <c r="K243" s="24">
        <v>20000</v>
      </c>
      <c r="L243" s="24">
        <v>0</v>
      </c>
      <c r="M243" s="24">
        <v>20000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</row>
    <row r="244" spans="1:20" ht="15" customHeight="1">
      <c r="A244" s="26"/>
      <c r="B244" s="26"/>
      <c r="C244" s="26" t="s">
        <v>255</v>
      </c>
      <c r="D244" s="26"/>
      <c r="E244" s="26" t="s">
        <v>443</v>
      </c>
      <c r="F244" s="24">
        <v>100000</v>
      </c>
      <c r="G244" s="24">
        <v>0</v>
      </c>
      <c r="H244" s="24">
        <v>0</v>
      </c>
      <c r="I244" s="24">
        <v>0</v>
      </c>
      <c r="J244" s="24">
        <v>0</v>
      </c>
      <c r="K244" s="24">
        <v>100000</v>
      </c>
      <c r="L244" s="24">
        <v>0</v>
      </c>
      <c r="M244" s="24">
        <v>100000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</row>
    <row r="245" spans="1:20" ht="15" customHeight="1">
      <c r="A245" s="26" t="s">
        <v>446</v>
      </c>
      <c r="B245" s="26"/>
      <c r="C245" s="26"/>
      <c r="D245" s="26"/>
      <c r="E245" s="26" t="s">
        <v>208</v>
      </c>
      <c r="F245" s="24">
        <v>16893890.56</v>
      </c>
      <c r="G245" s="24">
        <v>10012371.56</v>
      </c>
      <c r="H245" s="24">
        <v>8902566.97</v>
      </c>
      <c r="I245" s="24">
        <v>1102544.59</v>
      </c>
      <c r="J245" s="24">
        <v>7260</v>
      </c>
      <c r="K245" s="24">
        <v>6881519</v>
      </c>
      <c r="L245" s="24">
        <v>3585750</v>
      </c>
      <c r="M245" s="24">
        <v>3290729</v>
      </c>
      <c r="N245" s="24">
        <v>5040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</row>
    <row r="246" spans="1:20" ht="15" customHeight="1">
      <c r="A246" s="26"/>
      <c r="B246" s="26" t="s">
        <v>372</v>
      </c>
      <c r="C246" s="26"/>
      <c r="D246" s="26"/>
      <c r="E246" s="26" t="s">
        <v>397</v>
      </c>
      <c r="F246" s="24">
        <v>6442958.35</v>
      </c>
      <c r="G246" s="24">
        <v>5101108.35</v>
      </c>
      <c r="H246" s="24">
        <v>4390293.37</v>
      </c>
      <c r="I246" s="24">
        <v>704274.98</v>
      </c>
      <c r="J246" s="24">
        <v>6540</v>
      </c>
      <c r="K246" s="24">
        <v>1341850</v>
      </c>
      <c r="L246" s="24">
        <v>141800</v>
      </c>
      <c r="M246" s="24">
        <v>1200050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</row>
    <row r="247" spans="1:20" ht="15" customHeight="1">
      <c r="A247" s="26"/>
      <c r="B247" s="26"/>
      <c r="C247" s="26" t="s">
        <v>372</v>
      </c>
      <c r="D247" s="26"/>
      <c r="E247" s="26" t="s">
        <v>468</v>
      </c>
      <c r="F247" s="24">
        <v>1827128.51</v>
      </c>
      <c r="G247" s="24">
        <v>1827128.51</v>
      </c>
      <c r="H247" s="24">
        <v>1477001.99</v>
      </c>
      <c r="I247" s="24">
        <v>344366.52</v>
      </c>
      <c r="J247" s="24">
        <v>5760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</row>
    <row r="248" spans="1:20" ht="15" customHeight="1">
      <c r="A248" s="26"/>
      <c r="B248" s="26"/>
      <c r="C248" s="26" t="s">
        <v>255</v>
      </c>
      <c r="D248" s="26"/>
      <c r="E248" s="26" t="s">
        <v>249</v>
      </c>
      <c r="F248" s="24">
        <v>2848751.6</v>
      </c>
      <c r="G248" s="24">
        <v>2563951.6</v>
      </c>
      <c r="H248" s="24">
        <v>2398491.38</v>
      </c>
      <c r="I248" s="24">
        <v>165100.22</v>
      </c>
      <c r="J248" s="24">
        <v>360</v>
      </c>
      <c r="K248" s="24">
        <v>284800</v>
      </c>
      <c r="L248" s="24">
        <v>0</v>
      </c>
      <c r="M248" s="24">
        <v>284800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</row>
    <row r="249" spans="1:20" ht="15" customHeight="1">
      <c r="A249" s="26"/>
      <c r="B249" s="26"/>
      <c r="C249" s="26" t="s">
        <v>4</v>
      </c>
      <c r="D249" s="26"/>
      <c r="E249" s="26" t="s">
        <v>465</v>
      </c>
      <c r="F249" s="24">
        <v>1337078.24</v>
      </c>
      <c r="G249" s="24">
        <v>710028.24</v>
      </c>
      <c r="H249" s="24">
        <v>514800</v>
      </c>
      <c r="I249" s="24">
        <v>194808.24</v>
      </c>
      <c r="J249" s="24">
        <v>420</v>
      </c>
      <c r="K249" s="24">
        <v>627050</v>
      </c>
      <c r="L249" s="24">
        <v>141800</v>
      </c>
      <c r="M249" s="24">
        <v>485250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</row>
    <row r="250" spans="1:20" ht="15" customHeight="1">
      <c r="A250" s="26"/>
      <c r="B250" s="26"/>
      <c r="C250" s="26" t="s">
        <v>39</v>
      </c>
      <c r="D250" s="26"/>
      <c r="E250" s="26" t="s">
        <v>282</v>
      </c>
      <c r="F250" s="24">
        <v>430000</v>
      </c>
      <c r="G250" s="24">
        <v>0</v>
      </c>
      <c r="H250" s="24">
        <v>0</v>
      </c>
      <c r="I250" s="24">
        <v>0</v>
      </c>
      <c r="J250" s="24">
        <v>0</v>
      </c>
      <c r="K250" s="24">
        <v>430000</v>
      </c>
      <c r="L250" s="24">
        <v>0</v>
      </c>
      <c r="M250" s="24">
        <v>430000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</row>
    <row r="251" spans="1:20" ht="15" customHeight="1">
      <c r="A251" s="26"/>
      <c r="B251" s="26" t="s">
        <v>255</v>
      </c>
      <c r="C251" s="26"/>
      <c r="D251" s="26"/>
      <c r="E251" s="26" t="s">
        <v>286</v>
      </c>
      <c r="F251" s="24">
        <v>92375</v>
      </c>
      <c r="G251" s="24">
        <v>0</v>
      </c>
      <c r="H251" s="24">
        <v>0</v>
      </c>
      <c r="I251" s="24">
        <v>0</v>
      </c>
      <c r="J251" s="24">
        <v>0</v>
      </c>
      <c r="K251" s="24">
        <v>92375</v>
      </c>
      <c r="L251" s="24">
        <v>0</v>
      </c>
      <c r="M251" s="24">
        <v>92375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</row>
    <row r="252" spans="1:20" ht="15" customHeight="1">
      <c r="A252" s="26"/>
      <c r="B252" s="26"/>
      <c r="C252" s="26" t="s">
        <v>372</v>
      </c>
      <c r="D252" s="26"/>
      <c r="E252" s="26" t="s">
        <v>312</v>
      </c>
      <c r="F252" s="24">
        <v>92375</v>
      </c>
      <c r="G252" s="24">
        <v>0</v>
      </c>
      <c r="H252" s="24">
        <v>0</v>
      </c>
      <c r="I252" s="24">
        <v>0</v>
      </c>
      <c r="J252" s="24">
        <v>0</v>
      </c>
      <c r="K252" s="24">
        <v>92375</v>
      </c>
      <c r="L252" s="24">
        <v>0</v>
      </c>
      <c r="M252" s="24">
        <v>92375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</row>
    <row r="253" spans="1:20" ht="15" customHeight="1">
      <c r="A253" s="26"/>
      <c r="B253" s="26" t="s">
        <v>139</v>
      </c>
      <c r="C253" s="26"/>
      <c r="D253" s="26"/>
      <c r="E253" s="26" t="s">
        <v>298</v>
      </c>
      <c r="F253" s="24">
        <v>862755.29</v>
      </c>
      <c r="G253" s="24">
        <v>250851.29</v>
      </c>
      <c r="H253" s="24">
        <v>163442.4</v>
      </c>
      <c r="I253" s="24">
        <v>87228.89</v>
      </c>
      <c r="J253" s="24">
        <v>180</v>
      </c>
      <c r="K253" s="24">
        <v>611904</v>
      </c>
      <c r="L253" s="24">
        <v>35400</v>
      </c>
      <c r="M253" s="24">
        <v>576504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</row>
    <row r="254" spans="1:20" ht="15" customHeight="1">
      <c r="A254" s="26"/>
      <c r="B254" s="26"/>
      <c r="C254" s="26" t="s">
        <v>39</v>
      </c>
      <c r="D254" s="26"/>
      <c r="E254" s="26" t="s">
        <v>431</v>
      </c>
      <c r="F254" s="24">
        <v>862755.29</v>
      </c>
      <c r="G254" s="24">
        <v>250851.29</v>
      </c>
      <c r="H254" s="24">
        <v>163442.4</v>
      </c>
      <c r="I254" s="24">
        <v>87228.89</v>
      </c>
      <c r="J254" s="24">
        <v>180</v>
      </c>
      <c r="K254" s="24">
        <v>611904</v>
      </c>
      <c r="L254" s="24">
        <v>35400</v>
      </c>
      <c r="M254" s="24">
        <v>576504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</row>
    <row r="255" spans="1:20" ht="15" customHeight="1">
      <c r="A255" s="26"/>
      <c r="B255" s="26" t="s">
        <v>369</v>
      </c>
      <c r="C255" s="26"/>
      <c r="D255" s="26"/>
      <c r="E255" s="26" t="s">
        <v>239</v>
      </c>
      <c r="F255" s="24">
        <v>8995302.48</v>
      </c>
      <c r="G255" s="24">
        <v>4224912.48</v>
      </c>
      <c r="H255" s="24">
        <v>4007520</v>
      </c>
      <c r="I255" s="24">
        <v>217092.48</v>
      </c>
      <c r="J255" s="24">
        <v>300</v>
      </c>
      <c r="K255" s="24">
        <v>4770390</v>
      </c>
      <c r="L255" s="24">
        <v>3408550</v>
      </c>
      <c r="M255" s="24">
        <v>1356800</v>
      </c>
      <c r="N255" s="24">
        <v>5040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</row>
    <row r="256" spans="1:20" ht="15" customHeight="1">
      <c r="A256" s="26"/>
      <c r="B256" s="26"/>
      <c r="C256" s="26" t="s">
        <v>372</v>
      </c>
      <c r="D256" s="26"/>
      <c r="E256" s="26" t="s">
        <v>390</v>
      </c>
      <c r="F256" s="24">
        <v>8995302.48</v>
      </c>
      <c r="G256" s="24">
        <v>4224912.48</v>
      </c>
      <c r="H256" s="24">
        <v>4007520</v>
      </c>
      <c r="I256" s="24">
        <v>217092.48</v>
      </c>
      <c r="J256" s="24">
        <v>300</v>
      </c>
      <c r="K256" s="24">
        <v>4770390</v>
      </c>
      <c r="L256" s="24">
        <v>3408550</v>
      </c>
      <c r="M256" s="24">
        <v>1356800</v>
      </c>
      <c r="N256" s="24">
        <v>5040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</row>
    <row r="257" spans="1:20" ht="15" customHeight="1">
      <c r="A257" s="26"/>
      <c r="B257" s="26" t="s">
        <v>253</v>
      </c>
      <c r="C257" s="26"/>
      <c r="D257" s="26"/>
      <c r="E257" s="26" t="s">
        <v>361</v>
      </c>
      <c r="F257" s="24">
        <v>500499.44</v>
      </c>
      <c r="G257" s="24">
        <v>435499.44</v>
      </c>
      <c r="H257" s="24">
        <v>341311.2</v>
      </c>
      <c r="I257" s="24">
        <v>93948.24</v>
      </c>
      <c r="J257" s="24">
        <v>240</v>
      </c>
      <c r="K257" s="24">
        <v>65000</v>
      </c>
      <c r="L257" s="24">
        <v>0</v>
      </c>
      <c r="M257" s="24">
        <v>65000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</row>
    <row r="258" spans="1:20" ht="15" customHeight="1">
      <c r="A258" s="26"/>
      <c r="B258" s="26"/>
      <c r="C258" s="26" t="s">
        <v>372</v>
      </c>
      <c r="D258" s="26"/>
      <c r="E258" s="26" t="s">
        <v>267</v>
      </c>
      <c r="F258" s="24">
        <v>500499.44</v>
      </c>
      <c r="G258" s="24">
        <v>435499.44</v>
      </c>
      <c r="H258" s="24">
        <v>341311.2</v>
      </c>
      <c r="I258" s="24">
        <v>93948.24</v>
      </c>
      <c r="J258" s="24">
        <v>240</v>
      </c>
      <c r="K258" s="24">
        <v>65000</v>
      </c>
      <c r="L258" s="24">
        <v>0</v>
      </c>
      <c r="M258" s="24">
        <v>65000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</row>
    <row r="259" spans="1:20" ht="15" customHeight="1">
      <c r="A259" s="26" t="s">
        <v>96</v>
      </c>
      <c r="B259" s="26"/>
      <c r="C259" s="26"/>
      <c r="D259" s="26"/>
      <c r="E259" s="26" t="s">
        <v>81</v>
      </c>
      <c r="F259" s="24">
        <v>77037088.89</v>
      </c>
      <c r="G259" s="24">
        <v>42149688.89</v>
      </c>
      <c r="H259" s="24">
        <v>35212601.12</v>
      </c>
      <c r="I259" s="24">
        <v>6639223.77</v>
      </c>
      <c r="J259" s="24">
        <v>297864</v>
      </c>
      <c r="K259" s="24">
        <v>34887400</v>
      </c>
      <c r="L259" s="24">
        <v>199400</v>
      </c>
      <c r="M259" s="24">
        <v>33300000</v>
      </c>
      <c r="N259" s="24">
        <v>118000</v>
      </c>
      <c r="O259" s="24">
        <v>420000</v>
      </c>
      <c r="P259" s="24">
        <v>0</v>
      </c>
      <c r="Q259" s="24">
        <v>0</v>
      </c>
      <c r="R259" s="24">
        <v>0</v>
      </c>
      <c r="S259" s="24">
        <v>50000</v>
      </c>
      <c r="T259" s="24">
        <v>800000</v>
      </c>
    </row>
    <row r="260" spans="1:20" ht="15" customHeight="1">
      <c r="A260" s="26"/>
      <c r="B260" s="26" t="s">
        <v>372</v>
      </c>
      <c r="C260" s="26"/>
      <c r="D260" s="26"/>
      <c r="E260" s="26" t="s">
        <v>379</v>
      </c>
      <c r="F260" s="24">
        <v>24736971.09</v>
      </c>
      <c r="G260" s="24">
        <v>22466971.09</v>
      </c>
      <c r="H260" s="24">
        <v>18734433.26</v>
      </c>
      <c r="I260" s="24">
        <v>3612273.83</v>
      </c>
      <c r="J260" s="24">
        <v>120264</v>
      </c>
      <c r="K260" s="24">
        <v>2270000</v>
      </c>
      <c r="L260" s="24">
        <v>0</v>
      </c>
      <c r="M260" s="24">
        <v>1350000</v>
      </c>
      <c r="N260" s="24">
        <v>0</v>
      </c>
      <c r="O260" s="24">
        <v>420000</v>
      </c>
      <c r="P260" s="24">
        <v>0</v>
      </c>
      <c r="Q260" s="24">
        <v>0</v>
      </c>
      <c r="R260" s="24">
        <v>0</v>
      </c>
      <c r="S260" s="24">
        <v>0</v>
      </c>
      <c r="T260" s="24">
        <v>500000</v>
      </c>
    </row>
    <row r="261" spans="1:20" ht="15" customHeight="1">
      <c r="A261" s="26"/>
      <c r="B261" s="26"/>
      <c r="C261" s="26" t="s">
        <v>372</v>
      </c>
      <c r="D261" s="26"/>
      <c r="E261" s="26" t="s">
        <v>383</v>
      </c>
      <c r="F261" s="24">
        <v>11858725.07</v>
      </c>
      <c r="G261" s="24">
        <v>11858725.07</v>
      </c>
      <c r="H261" s="24">
        <v>9104857</v>
      </c>
      <c r="I261" s="24">
        <v>2674140.07</v>
      </c>
      <c r="J261" s="24">
        <v>79728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</row>
    <row r="262" spans="1:20" ht="15" customHeight="1">
      <c r="A262" s="26"/>
      <c r="B262" s="26"/>
      <c r="C262" s="26" t="s">
        <v>4</v>
      </c>
      <c r="D262" s="26"/>
      <c r="E262" s="26" t="s">
        <v>388</v>
      </c>
      <c r="F262" s="24">
        <v>10399846.02</v>
      </c>
      <c r="G262" s="24">
        <v>10179846.02</v>
      </c>
      <c r="H262" s="24">
        <v>9201176.26</v>
      </c>
      <c r="I262" s="24">
        <v>938133.76</v>
      </c>
      <c r="J262" s="24">
        <v>40536</v>
      </c>
      <c r="K262" s="24">
        <v>220000</v>
      </c>
      <c r="L262" s="24">
        <v>0</v>
      </c>
      <c r="M262" s="24">
        <v>220000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</row>
    <row r="263" spans="1:20" ht="15" customHeight="1">
      <c r="A263" s="26"/>
      <c r="B263" s="26"/>
      <c r="C263" s="26" t="s">
        <v>3</v>
      </c>
      <c r="D263" s="26"/>
      <c r="E263" s="26" t="s">
        <v>410</v>
      </c>
      <c r="F263" s="24">
        <v>520000</v>
      </c>
      <c r="G263" s="24">
        <v>0</v>
      </c>
      <c r="H263" s="24">
        <v>0</v>
      </c>
      <c r="I263" s="24">
        <v>0</v>
      </c>
      <c r="J263" s="24">
        <v>0</v>
      </c>
      <c r="K263" s="24">
        <v>520000</v>
      </c>
      <c r="L263" s="24">
        <v>0</v>
      </c>
      <c r="M263" s="24">
        <v>160000</v>
      </c>
      <c r="N263" s="24">
        <v>0</v>
      </c>
      <c r="O263" s="24">
        <v>360000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</row>
    <row r="264" spans="1:20" ht="15" customHeight="1">
      <c r="A264" s="26"/>
      <c r="B264" s="26"/>
      <c r="C264" s="26" t="s">
        <v>368</v>
      </c>
      <c r="D264" s="26"/>
      <c r="E264" s="26" t="s">
        <v>107</v>
      </c>
      <c r="F264" s="24">
        <v>30000</v>
      </c>
      <c r="G264" s="24">
        <v>0</v>
      </c>
      <c r="H264" s="24">
        <v>0</v>
      </c>
      <c r="I264" s="24">
        <v>0</v>
      </c>
      <c r="J264" s="24">
        <v>0</v>
      </c>
      <c r="K264" s="24">
        <v>30000</v>
      </c>
      <c r="L264" s="24">
        <v>0</v>
      </c>
      <c r="M264" s="24">
        <v>30000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</row>
    <row r="265" spans="1:20" ht="15" customHeight="1">
      <c r="A265" s="26"/>
      <c r="B265" s="26"/>
      <c r="C265" s="26" t="s">
        <v>175</v>
      </c>
      <c r="D265" s="26"/>
      <c r="E265" s="26" t="s">
        <v>173</v>
      </c>
      <c r="F265" s="24">
        <v>120000</v>
      </c>
      <c r="G265" s="24">
        <v>0</v>
      </c>
      <c r="H265" s="24">
        <v>0</v>
      </c>
      <c r="I265" s="24">
        <v>0</v>
      </c>
      <c r="J265" s="24">
        <v>0</v>
      </c>
      <c r="K265" s="24">
        <v>120000</v>
      </c>
      <c r="L265" s="24">
        <v>0</v>
      </c>
      <c r="M265" s="24">
        <v>90000</v>
      </c>
      <c r="N265" s="24">
        <v>0</v>
      </c>
      <c r="O265" s="24">
        <v>30000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</row>
    <row r="266" spans="1:20" ht="15" customHeight="1">
      <c r="A266" s="26"/>
      <c r="B266" s="26"/>
      <c r="C266" s="26" t="s">
        <v>280</v>
      </c>
      <c r="D266" s="26"/>
      <c r="E266" s="26" t="s">
        <v>162</v>
      </c>
      <c r="F266" s="24">
        <v>428400</v>
      </c>
      <c r="G266" s="24">
        <v>428400</v>
      </c>
      <c r="H266" s="24">
        <v>428400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</row>
    <row r="267" spans="1:20" ht="15" customHeight="1">
      <c r="A267" s="26"/>
      <c r="B267" s="26"/>
      <c r="C267" s="26" t="s">
        <v>39</v>
      </c>
      <c r="D267" s="26"/>
      <c r="E267" s="26" t="s">
        <v>394</v>
      </c>
      <c r="F267" s="24">
        <v>1380000</v>
      </c>
      <c r="G267" s="24">
        <v>0</v>
      </c>
      <c r="H267" s="24">
        <v>0</v>
      </c>
      <c r="I267" s="24">
        <v>0</v>
      </c>
      <c r="J267" s="24">
        <v>0</v>
      </c>
      <c r="K267" s="24">
        <v>1380000</v>
      </c>
      <c r="L267" s="24">
        <v>0</v>
      </c>
      <c r="M267" s="24">
        <v>850000</v>
      </c>
      <c r="N267" s="24">
        <v>0</v>
      </c>
      <c r="O267" s="24">
        <v>30000</v>
      </c>
      <c r="P267" s="24">
        <v>0</v>
      </c>
      <c r="Q267" s="24">
        <v>0</v>
      </c>
      <c r="R267" s="24">
        <v>0</v>
      </c>
      <c r="S267" s="24">
        <v>0</v>
      </c>
      <c r="T267" s="24">
        <v>500000</v>
      </c>
    </row>
    <row r="268" spans="1:20" ht="15" customHeight="1">
      <c r="A268" s="26"/>
      <c r="B268" s="26" t="s">
        <v>255</v>
      </c>
      <c r="C268" s="26"/>
      <c r="D268" s="26"/>
      <c r="E268" s="26" t="s">
        <v>357</v>
      </c>
      <c r="F268" s="24">
        <v>16164169.11</v>
      </c>
      <c r="G268" s="24">
        <v>11851169.11</v>
      </c>
      <c r="H268" s="24">
        <v>10235074.68</v>
      </c>
      <c r="I268" s="24">
        <v>1553094.43</v>
      </c>
      <c r="J268" s="24">
        <v>63000</v>
      </c>
      <c r="K268" s="24">
        <v>4313000</v>
      </c>
      <c r="L268" s="24">
        <v>83000</v>
      </c>
      <c r="M268" s="24">
        <v>4230000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</row>
    <row r="269" spans="1:20" ht="15" customHeight="1">
      <c r="A269" s="26"/>
      <c r="B269" s="26"/>
      <c r="C269" s="26" t="s">
        <v>372</v>
      </c>
      <c r="D269" s="26"/>
      <c r="E269" s="26" t="s">
        <v>207</v>
      </c>
      <c r="F269" s="24">
        <v>1841721.38</v>
      </c>
      <c r="G269" s="24">
        <v>1841721.38</v>
      </c>
      <c r="H269" s="24">
        <v>1380891</v>
      </c>
      <c r="I269" s="24">
        <v>460830.38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</row>
    <row r="270" spans="1:20" ht="15" customHeight="1">
      <c r="A270" s="26"/>
      <c r="B270" s="26"/>
      <c r="C270" s="26" t="s">
        <v>4</v>
      </c>
      <c r="D270" s="26"/>
      <c r="E270" s="26" t="s">
        <v>229</v>
      </c>
      <c r="F270" s="24">
        <v>9003447.73</v>
      </c>
      <c r="G270" s="24">
        <v>8920447.73</v>
      </c>
      <c r="H270" s="24">
        <v>7765183.68</v>
      </c>
      <c r="I270" s="24">
        <v>1092264.05</v>
      </c>
      <c r="J270" s="24">
        <v>63000</v>
      </c>
      <c r="K270" s="24">
        <v>83000</v>
      </c>
      <c r="L270" s="24">
        <v>83000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</row>
    <row r="271" spans="1:20" ht="15" customHeight="1">
      <c r="A271" s="26"/>
      <c r="B271" s="26"/>
      <c r="C271" s="26" t="s">
        <v>369</v>
      </c>
      <c r="D271" s="26"/>
      <c r="E271" s="26" t="s">
        <v>487</v>
      </c>
      <c r="F271" s="24">
        <v>2080000</v>
      </c>
      <c r="G271" s="24">
        <v>0</v>
      </c>
      <c r="H271" s="24">
        <v>0</v>
      </c>
      <c r="I271" s="24">
        <v>0</v>
      </c>
      <c r="J271" s="24">
        <v>0</v>
      </c>
      <c r="K271" s="24">
        <v>2080000</v>
      </c>
      <c r="L271" s="24">
        <v>0</v>
      </c>
      <c r="M271" s="24">
        <v>2080000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</row>
    <row r="272" spans="1:20" ht="15" customHeight="1">
      <c r="A272" s="26"/>
      <c r="B272" s="26"/>
      <c r="C272" s="26" t="s">
        <v>44</v>
      </c>
      <c r="D272" s="26"/>
      <c r="E272" s="26" t="s">
        <v>142</v>
      </c>
      <c r="F272" s="24">
        <v>1500000</v>
      </c>
      <c r="G272" s="24">
        <v>0</v>
      </c>
      <c r="H272" s="24">
        <v>0</v>
      </c>
      <c r="I272" s="24">
        <v>0</v>
      </c>
      <c r="J272" s="24">
        <v>0</v>
      </c>
      <c r="K272" s="24">
        <v>1500000</v>
      </c>
      <c r="L272" s="24">
        <v>0</v>
      </c>
      <c r="M272" s="24">
        <v>1500000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</row>
    <row r="273" spans="1:20" ht="15" customHeight="1">
      <c r="A273" s="26"/>
      <c r="B273" s="26"/>
      <c r="C273" s="26" t="s">
        <v>83</v>
      </c>
      <c r="D273" s="26"/>
      <c r="E273" s="26" t="s">
        <v>40</v>
      </c>
      <c r="F273" s="24">
        <v>300000</v>
      </c>
      <c r="G273" s="24">
        <v>0</v>
      </c>
      <c r="H273" s="24">
        <v>0</v>
      </c>
      <c r="I273" s="24">
        <v>0</v>
      </c>
      <c r="J273" s="24">
        <v>0</v>
      </c>
      <c r="K273" s="24">
        <v>300000</v>
      </c>
      <c r="L273" s="24">
        <v>0</v>
      </c>
      <c r="M273" s="24">
        <v>300000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</row>
    <row r="274" spans="1:20" ht="15" customHeight="1">
      <c r="A274" s="26"/>
      <c r="B274" s="26"/>
      <c r="C274" s="26" t="s">
        <v>462</v>
      </c>
      <c r="D274" s="26"/>
      <c r="E274" s="26" t="s">
        <v>346</v>
      </c>
      <c r="F274" s="24">
        <v>1439000</v>
      </c>
      <c r="G274" s="24">
        <v>1089000</v>
      </c>
      <c r="H274" s="24">
        <v>1089000</v>
      </c>
      <c r="I274" s="24">
        <v>0</v>
      </c>
      <c r="J274" s="24">
        <v>0</v>
      </c>
      <c r="K274" s="24">
        <v>350000</v>
      </c>
      <c r="L274" s="24">
        <v>0</v>
      </c>
      <c r="M274" s="24">
        <v>350000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</row>
    <row r="275" spans="1:20" ht="15" customHeight="1">
      <c r="A275" s="26"/>
      <c r="B275" s="26" t="s">
        <v>139</v>
      </c>
      <c r="C275" s="26"/>
      <c r="D275" s="26"/>
      <c r="E275" s="26" t="s">
        <v>1</v>
      </c>
      <c r="F275" s="24">
        <v>7811127.73</v>
      </c>
      <c r="G275" s="24">
        <v>6823127.73</v>
      </c>
      <c r="H275" s="24">
        <v>5432905.18</v>
      </c>
      <c r="I275" s="24">
        <v>1276102.55</v>
      </c>
      <c r="J275" s="24">
        <v>114120</v>
      </c>
      <c r="K275" s="24">
        <v>988000</v>
      </c>
      <c r="L275" s="24">
        <v>50000</v>
      </c>
      <c r="M275" s="24">
        <v>470000</v>
      </c>
      <c r="N275" s="24">
        <v>118000</v>
      </c>
      <c r="O275" s="24">
        <v>0</v>
      </c>
      <c r="P275" s="24">
        <v>0</v>
      </c>
      <c r="Q275" s="24">
        <v>0</v>
      </c>
      <c r="R275" s="24">
        <v>0</v>
      </c>
      <c r="S275" s="24">
        <v>50000</v>
      </c>
      <c r="T275" s="24">
        <v>300000</v>
      </c>
    </row>
    <row r="276" spans="1:20" ht="15" customHeight="1">
      <c r="A276" s="26"/>
      <c r="B276" s="26"/>
      <c r="C276" s="26" t="s">
        <v>372</v>
      </c>
      <c r="D276" s="26"/>
      <c r="E276" s="26" t="s">
        <v>183</v>
      </c>
      <c r="F276" s="24">
        <v>6656447.73</v>
      </c>
      <c r="G276" s="24">
        <v>6656447.73</v>
      </c>
      <c r="H276" s="24">
        <v>5378905.18</v>
      </c>
      <c r="I276" s="24">
        <v>1276102.55</v>
      </c>
      <c r="J276" s="24">
        <v>1440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</row>
    <row r="277" spans="1:20" ht="15" customHeight="1">
      <c r="A277" s="26"/>
      <c r="B277" s="26"/>
      <c r="C277" s="26" t="s">
        <v>255</v>
      </c>
      <c r="D277" s="26"/>
      <c r="E277" s="26" t="s">
        <v>109</v>
      </c>
      <c r="F277" s="24">
        <v>56340</v>
      </c>
      <c r="G277" s="24">
        <v>56340</v>
      </c>
      <c r="H277" s="24">
        <v>0</v>
      </c>
      <c r="I277" s="24">
        <v>0</v>
      </c>
      <c r="J277" s="24">
        <v>56340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</row>
    <row r="278" spans="1:20" ht="15" customHeight="1">
      <c r="A278" s="26"/>
      <c r="B278" s="26"/>
      <c r="C278" s="26" t="s">
        <v>4</v>
      </c>
      <c r="D278" s="26"/>
      <c r="E278" s="26" t="s">
        <v>132</v>
      </c>
      <c r="F278" s="24">
        <v>118000</v>
      </c>
      <c r="G278" s="24">
        <v>0</v>
      </c>
      <c r="H278" s="24">
        <v>0</v>
      </c>
      <c r="I278" s="24">
        <v>0</v>
      </c>
      <c r="J278" s="24">
        <v>0</v>
      </c>
      <c r="K278" s="24">
        <v>118000</v>
      </c>
      <c r="L278" s="24">
        <v>50000</v>
      </c>
      <c r="M278" s="24">
        <v>0</v>
      </c>
      <c r="N278" s="24">
        <v>68000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</row>
    <row r="279" spans="1:20" ht="15" customHeight="1">
      <c r="A279" s="26"/>
      <c r="B279" s="26"/>
      <c r="C279" s="26" t="s">
        <v>172</v>
      </c>
      <c r="D279" s="26"/>
      <c r="E279" s="26" t="s">
        <v>228</v>
      </c>
      <c r="F279" s="24">
        <v>200000</v>
      </c>
      <c r="G279" s="24">
        <v>0</v>
      </c>
      <c r="H279" s="24">
        <v>0</v>
      </c>
      <c r="I279" s="24">
        <v>0</v>
      </c>
      <c r="J279" s="24">
        <v>0</v>
      </c>
      <c r="K279" s="24">
        <v>200000</v>
      </c>
      <c r="L279" s="24">
        <v>0</v>
      </c>
      <c r="M279" s="24">
        <v>100000</v>
      </c>
      <c r="N279" s="24">
        <v>50000</v>
      </c>
      <c r="O279" s="24">
        <v>0</v>
      </c>
      <c r="P279" s="24">
        <v>0</v>
      </c>
      <c r="Q279" s="24">
        <v>0</v>
      </c>
      <c r="R279" s="24">
        <v>0</v>
      </c>
      <c r="S279" s="24">
        <v>50000</v>
      </c>
      <c r="T279" s="24">
        <v>0</v>
      </c>
    </row>
    <row r="280" spans="1:20" ht="15" customHeight="1">
      <c r="A280" s="26"/>
      <c r="B280" s="26"/>
      <c r="C280" s="26" t="s">
        <v>39</v>
      </c>
      <c r="D280" s="26"/>
      <c r="E280" s="26" t="s">
        <v>79</v>
      </c>
      <c r="F280" s="24">
        <v>780340</v>
      </c>
      <c r="G280" s="24">
        <v>110340</v>
      </c>
      <c r="H280" s="24">
        <v>54000</v>
      </c>
      <c r="I280" s="24">
        <v>0</v>
      </c>
      <c r="J280" s="24">
        <v>56340</v>
      </c>
      <c r="K280" s="24">
        <v>670000</v>
      </c>
      <c r="L280" s="24">
        <v>0</v>
      </c>
      <c r="M280" s="24">
        <v>370000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300000</v>
      </c>
    </row>
    <row r="281" spans="1:20" ht="15" customHeight="1">
      <c r="A281" s="26"/>
      <c r="B281" s="26" t="s">
        <v>369</v>
      </c>
      <c r="C281" s="26"/>
      <c r="D281" s="26"/>
      <c r="E281" s="26" t="s">
        <v>246</v>
      </c>
      <c r="F281" s="24">
        <v>1074820.96</v>
      </c>
      <c r="G281" s="24">
        <v>1008420.96</v>
      </c>
      <c r="H281" s="24">
        <v>810188</v>
      </c>
      <c r="I281" s="24">
        <v>197752.96</v>
      </c>
      <c r="J281" s="24">
        <v>480</v>
      </c>
      <c r="K281" s="24">
        <v>66400</v>
      </c>
      <c r="L281" s="24">
        <v>66400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</row>
    <row r="282" spans="1:20" ht="15" customHeight="1">
      <c r="A282" s="26"/>
      <c r="B282" s="26"/>
      <c r="C282" s="26" t="s">
        <v>372</v>
      </c>
      <c r="D282" s="26"/>
      <c r="E282" s="26" t="s">
        <v>349</v>
      </c>
      <c r="F282" s="24">
        <v>1008420.96</v>
      </c>
      <c r="G282" s="24">
        <v>1008420.96</v>
      </c>
      <c r="H282" s="24">
        <v>810188</v>
      </c>
      <c r="I282" s="24">
        <v>197752.96</v>
      </c>
      <c r="J282" s="24">
        <v>480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</row>
    <row r="283" spans="1:20" ht="15" customHeight="1">
      <c r="A283" s="26"/>
      <c r="B283" s="26"/>
      <c r="C283" s="26" t="s">
        <v>39</v>
      </c>
      <c r="D283" s="26"/>
      <c r="E283" s="26" t="s">
        <v>323</v>
      </c>
      <c r="F283" s="24">
        <v>66400</v>
      </c>
      <c r="G283" s="24">
        <v>0</v>
      </c>
      <c r="H283" s="24">
        <v>0</v>
      </c>
      <c r="I283" s="24">
        <v>0</v>
      </c>
      <c r="J283" s="24">
        <v>0</v>
      </c>
      <c r="K283" s="24">
        <v>66400</v>
      </c>
      <c r="L283" s="24">
        <v>66400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</row>
    <row r="284" spans="1:20" ht="15" customHeight="1">
      <c r="A284" s="26"/>
      <c r="B284" s="26" t="s">
        <v>146</v>
      </c>
      <c r="C284" s="26"/>
      <c r="D284" s="26"/>
      <c r="E284" s="26" t="s">
        <v>407</v>
      </c>
      <c r="F284" s="24">
        <v>6950000</v>
      </c>
      <c r="G284" s="24">
        <v>0</v>
      </c>
      <c r="H284" s="24">
        <v>0</v>
      </c>
      <c r="I284" s="24">
        <v>0</v>
      </c>
      <c r="J284" s="24">
        <v>0</v>
      </c>
      <c r="K284" s="24">
        <v>6950000</v>
      </c>
      <c r="L284" s="24">
        <v>0</v>
      </c>
      <c r="M284" s="24">
        <v>6950000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</row>
    <row r="285" spans="1:20" ht="15" customHeight="1">
      <c r="A285" s="26"/>
      <c r="B285" s="26"/>
      <c r="C285" s="26" t="s">
        <v>372</v>
      </c>
      <c r="D285" s="26"/>
      <c r="E285" s="26" t="s">
        <v>417</v>
      </c>
      <c r="F285" s="24">
        <v>6950000</v>
      </c>
      <c r="G285" s="24">
        <v>0</v>
      </c>
      <c r="H285" s="24">
        <v>0</v>
      </c>
      <c r="I285" s="24">
        <v>0</v>
      </c>
      <c r="J285" s="24">
        <v>0</v>
      </c>
      <c r="K285" s="24">
        <v>6950000</v>
      </c>
      <c r="L285" s="24">
        <v>0</v>
      </c>
      <c r="M285" s="24">
        <v>6950000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</row>
    <row r="286" spans="1:20" ht="15" customHeight="1">
      <c r="A286" s="26"/>
      <c r="B286" s="26" t="s">
        <v>3</v>
      </c>
      <c r="C286" s="26"/>
      <c r="D286" s="26"/>
      <c r="E286" s="26" t="s">
        <v>373</v>
      </c>
      <c r="F286" s="24">
        <v>300000</v>
      </c>
      <c r="G286" s="24">
        <v>0</v>
      </c>
      <c r="H286" s="24">
        <v>0</v>
      </c>
      <c r="I286" s="24">
        <v>0</v>
      </c>
      <c r="J286" s="24">
        <v>0</v>
      </c>
      <c r="K286" s="24">
        <v>300000</v>
      </c>
      <c r="L286" s="24">
        <v>0</v>
      </c>
      <c r="M286" s="24">
        <v>300000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</row>
    <row r="287" spans="1:20" ht="15" customHeight="1">
      <c r="A287" s="26"/>
      <c r="B287" s="26"/>
      <c r="C287" s="26" t="s">
        <v>255</v>
      </c>
      <c r="D287" s="26"/>
      <c r="E287" s="26" t="s">
        <v>181</v>
      </c>
      <c r="F287" s="24">
        <v>300000</v>
      </c>
      <c r="G287" s="24">
        <v>0</v>
      </c>
      <c r="H287" s="24">
        <v>0</v>
      </c>
      <c r="I287" s="24">
        <v>0</v>
      </c>
      <c r="J287" s="24">
        <v>0</v>
      </c>
      <c r="K287" s="24">
        <v>300000</v>
      </c>
      <c r="L287" s="24">
        <v>0</v>
      </c>
      <c r="M287" s="24">
        <v>300000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</row>
    <row r="288" spans="1:20" ht="15" customHeight="1">
      <c r="A288" s="26"/>
      <c r="B288" s="26" t="s">
        <v>39</v>
      </c>
      <c r="C288" s="26"/>
      <c r="D288" s="26"/>
      <c r="E288" s="26" t="s">
        <v>308</v>
      </c>
      <c r="F288" s="24">
        <v>20000000</v>
      </c>
      <c r="G288" s="24">
        <v>0</v>
      </c>
      <c r="H288" s="24">
        <v>0</v>
      </c>
      <c r="I288" s="24">
        <v>0</v>
      </c>
      <c r="J288" s="24">
        <v>0</v>
      </c>
      <c r="K288" s="24">
        <v>20000000</v>
      </c>
      <c r="L288" s="24">
        <v>0</v>
      </c>
      <c r="M288" s="24">
        <v>20000000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</row>
    <row r="289" spans="1:20" ht="15" customHeight="1">
      <c r="A289" s="26"/>
      <c r="B289" s="26"/>
      <c r="C289" s="26" t="s">
        <v>39</v>
      </c>
      <c r="D289" s="26"/>
      <c r="E289" s="26" t="s">
        <v>29</v>
      </c>
      <c r="F289" s="24">
        <v>20000000</v>
      </c>
      <c r="G289" s="24">
        <v>0</v>
      </c>
      <c r="H289" s="24">
        <v>0</v>
      </c>
      <c r="I289" s="24">
        <v>0</v>
      </c>
      <c r="J289" s="24">
        <v>0</v>
      </c>
      <c r="K289" s="24">
        <v>20000000</v>
      </c>
      <c r="L289" s="24">
        <v>0</v>
      </c>
      <c r="M289" s="24">
        <v>20000000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</row>
    <row r="290" spans="1:20" ht="15" customHeight="1">
      <c r="A290" s="26" t="s">
        <v>215</v>
      </c>
      <c r="B290" s="26"/>
      <c r="C290" s="26"/>
      <c r="D290" s="26"/>
      <c r="E290" s="26" t="s">
        <v>416</v>
      </c>
      <c r="F290" s="24">
        <v>11961477.92</v>
      </c>
      <c r="G290" s="24">
        <v>4658434.92</v>
      </c>
      <c r="H290" s="24">
        <v>3976958.41</v>
      </c>
      <c r="I290" s="24">
        <v>680276.51</v>
      </c>
      <c r="J290" s="24">
        <v>1200</v>
      </c>
      <c r="K290" s="24">
        <v>7303043</v>
      </c>
      <c r="L290" s="24">
        <v>32000</v>
      </c>
      <c r="M290" s="24">
        <v>825600</v>
      </c>
      <c r="N290" s="24">
        <v>172800</v>
      </c>
      <c r="O290" s="24">
        <v>0</v>
      </c>
      <c r="P290" s="24">
        <v>0</v>
      </c>
      <c r="Q290" s="24">
        <v>0</v>
      </c>
      <c r="R290" s="24">
        <v>0</v>
      </c>
      <c r="S290" s="24">
        <v>6272643</v>
      </c>
      <c r="T290" s="24">
        <v>0</v>
      </c>
    </row>
    <row r="291" spans="1:20" ht="15" customHeight="1">
      <c r="A291" s="26"/>
      <c r="B291" s="26" t="s">
        <v>372</v>
      </c>
      <c r="C291" s="26"/>
      <c r="D291" s="26"/>
      <c r="E291" s="26" t="s">
        <v>23</v>
      </c>
      <c r="F291" s="24">
        <v>11961477.92</v>
      </c>
      <c r="G291" s="24">
        <v>4658434.92</v>
      </c>
      <c r="H291" s="24">
        <v>3976958.41</v>
      </c>
      <c r="I291" s="24">
        <v>680276.51</v>
      </c>
      <c r="J291" s="24">
        <v>1200</v>
      </c>
      <c r="K291" s="24">
        <v>7303043</v>
      </c>
      <c r="L291" s="24">
        <v>32000</v>
      </c>
      <c r="M291" s="24">
        <v>825600</v>
      </c>
      <c r="N291" s="24">
        <v>172800</v>
      </c>
      <c r="O291" s="24">
        <v>0</v>
      </c>
      <c r="P291" s="24">
        <v>0</v>
      </c>
      <c r="Q291" s="24">
        <v>0</v>
      </c>
      <c r="R291" s="24">
        <v>0</v>
      </c>
      <c r="S291" s="24">
        <v>6272643</v>
      </c>
      <c r="T291" s="24">
        <v>0</v>
      </c>
    </row>
    <row r="292" spans="1:20" ht="15" customHeight="1">
      <c r="A292" s="26"/>
      <c r="B292" s="26"/>
      <c r="C292" s="26" t="s">
        <v>372</v>
      </c>
      <c r="D292" s="26"/>
      <c r="E292" s="26" t="s">
        <v>409</v>
      </c>
      <c r="F292" s="24">
        <v>1593069.26</v>
      </c>
      <c r="G292" s="24">
        <v>1138269.26</v>
      </c>
      <c r="H292" s="24">
        <v>956041</v>
      </c>
      <c r="I292" s="24">
        <v>182108.26</v>
      </c>
      <c r="J292" s="24">
        <v>120</v>
      </c>
      <c r="K292" s="24">
        <v>454800</v>
      </c>
      <c r="L292" s="24">
        <v>32000</v>
      </c>
      <c r="M292" s="24">
        <v>250000</v>
      </c>
      <c r="N292" s="24">
        <v>172800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</row>
    <row r="293" spans="1:20" ht="15" customHeight="1">
      <c r="A293" s="26"/>
      <c r="B293" s="26"/>
      <c r="C293" s="26" t="s">
        <v>255</v>
      </c>
      <c r="D293" s="26"/>
      <c r="E293" s="26" t="s">
        <v>321</v>
      </c>
      <c r="F293" s="24">
        <v>429638.64</v>
      </c>
      <c r="G293" s="24">
        <v>429638.64</v>
      </c>
      <c r="H293" s="24">
        <v>389533.35</v>
      </c>
      <c r="I293" s="24">
        <v>40045.29</v>
      </c>
      <c r="J293" s="24">
        <v>60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</row>
    <row r="294" spans="1:20" ht="15" customHeight="1">
      <c r="A294" s="26"/>
      <c r="B294" s="26"/>
      <c r="C294" s="26" t="s">
        <v>4</v>
      </c>
      <c r="D294" s="26"/>
      <c r="E294" s="26" t="s">
        <v>214</v>
      </c>
      <c r="F294" s="24">
        <v>1424000</v>
      </c>
      <c r="G294" s="24">
        <v>0</v>
      </c>
      <c r="H294" s="24">
        <v>0</v>
      </c>
      <c r="I294" s="24">
        <v>0</v>
      </c>
      <c r="J294" s="24">
        <v>0</v>
      </c>
      <c r="K294" s="24">
        <v>1424000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1424000</v>
      </c>
      <c r="T294" s="24">
        <v>0</v>
      </c>
    </row>
    <row r="295" spans="1:20" ht="15" customHeight="1">
      <c r="A295" s="26"/>
      <c r="B295" s="26"/>
      <c r="C295" s="26" t="s">
        <v>253</v>
      </c>
      <c r="D295" s="26"/>
      <c r="E295" s="26" t="s">
        <v>339</v>
      </c>
      <c r="F295" s="24">
        <v>4548643</v>
      </c>
      <c r="G295" s="24">
        <v>0</v>
      </c>
      <c r="H295" s="24">
        <v>0</v>
      </c>
      <c r="I295" s="24">
        <v>0</v>
      </c>
      <c r="J295" s="24">
        <v>0</v>
      </c>
      <c r="K295" s="24">
        <v>4548643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4548643</v>
      </c>
      <c r="T295" s="24">
        <v>0</v>
      </c>
    </row>
    <row r="296" spans="1:20" ht="15" customHeight="1">
      <c r="A296" s="26"/>
      <c r="B296" s="26"/>
      <c r="C296" s="26" t="s">
        <v>3</v>
      </c>
      <c r="D296" s="26"/>
      <c r="E296" s="26" t="s">
        <v>25</v>
      </c>
      <c r="F296" s="24">
        <v>1310603.16</v>
      </c>
      <c r="G296" s="24">
        <v>1310603.16</v>
      </c>
      <c r="H296" s="24">
        <v>1078846.24</v>
      </c>
      <c r="I296" s="24">
        <v>231336.92</v>
      </c>
      <c r="J296" s="24">
        <v>420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  <c r="S296" s="24">
        <v>0</v>
      </c>
      <c r="T296" s="24">
        <v>0</v>
      </c>
    </row>
    <row r="297" spans="1:20" ht="15" customHeight="1">
      <c r="A297" s="26"/>
      <c r="B297" s="26"/>
      <c r="C297" s="26" t="s">
        <v>398</v>
      </c>
      <c r="D297" s="26"/>
      <c r="E297" s="26" t="s">
        <v>376</v>
      </c>
      <c r="F297" s="24">
        <v>1838615.24</v>
      </c>
      <c r="G297" s="24">
        <v>1338615.24</v>
      </c>
      <c r="H297" s="24">
        <v>1173250.24</v>
      </c>
      <c r="I297" s="24">
        <v>164825</v>
      </c>
      <c r="J297" s="24">
        <v>540</v>
      </c>
      <c r="K297" s="24">
        <v>500000</v>
      </c>
      <c r="L297" s="24">
        <v>0</v>
      </c>
      <c r="M297" s="24">
        <v>500000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</row>
    <row r="298" spans="1:20" ht="15" customHeight="1">
      <c r="A298" s="26"/>
      <c r="B298" s="26"/>
      <c r="C298" s="26" t="s">
        <v>83</v>
      </c>
      <c r="D298" s="26"/>
      <c r="E298" s="26" t="s">
        <v>115</v>
      </c>
      <c r="F298" s="24">
        <v>516908.62</v>
      </c>
      <c r="G298" s="24">
        <v>441308.62</v>
      </c>
      <c r="H298" s="24">
        <v>379287.58</v>
      </c>
      <c r="I298" s="24">
        <v>61961.04</v>
      </c>
      <c r="J298" s="24">
        <v>60</v>
      </c>
      <c r="K298" s="24">
        <v>75600</v>
      </c>
      <c r="L298" s="24">
        <v>0</v>
      </c>
      <c r="M298" s="24">
        <v>75600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</row>
    <row r="299" spans="1:20" ht="15" customHeight="1">
      <c r="A299" s="26"/>
      <c r="B299" s="26"/>
      <c r="C299" s="26" t="s">
        <v>39</v>
      </c>
      <c r="D299" s="26"/>
      <c r="E299" s="26" t="s">
        <v>254</v>
      </c>
      <c r="F299" s="24">
        <v>300000</v>
      </c>
      <c r="G299" s="24">
        <v>0</v>
      </c>
      <c r="H299" s="24">
        <v>0</v>
      </c>
      <c r="I299" s="24">
        <v>0</v>
      </c>
      <c r="J299" s="24">
        <v>0</v>
      </c>
      <c r="K299" s="24">
        <v>300000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300000</v>
      </c>
      <c r="T299" s="24">
        <v>0</v>
      </c>
    </row>
    <row r="300" spans="1:20" ht="15" customHeight="1">
      <c r="A300" s="26" t="s">
        <v>320</v>
      </c>
      <c r="B300" s="26"/>
      <c r="C300" s="26"/>
      <c r="D300" s="26"/>
      <c r="E300" s="26" t="s">
        <v>78</v>
      </c>
      <c r="F300" s="24">
        <v>5357564.22</v>
      </c>
      <c r="G300" s="24">
        <v>4287106.22</v>
      </c>
      <c r="H300" s="24">
        <v>3265349.7</v>
      </c>
      <c r="I300" s="24">
        <v>902536.52</v>
      </c>
      <c r="J300" s="24">
        <v>119220</v>
      </c>
      <c r="K300" s="24">
        <v>1070458</v>
      </c>
      <c r="L300" s="24">
        <v>0</v>
      </c>
      <c r="M300" s="24">
        <v>905800</v>
      </c>
      <c r="N300" s="24">
        <v>164658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</row>
    <row r="301" spans="1:20" ht="15" customHeight="1">
      <c r="A301" s="26"/>
      <c r="B301" s="26" t="s">
        <v>372</v>
      </c>
      <c r="C301" s="26"/>
      <c r="D301" s="26"/>
      <c r="E301" s="26" t="s">
        <v>486</v>
      </c>
      <c r="F301" s="24">
        <v>1639406.49</v>
      </c>
      <c r="G301" s="24">
        <v>1293148.49</v>
      </c>
      <c r="H301" s="24">
        <v>958710.28</v>
      </c>
      <c r="I301" s="24">
        <v>246658.21</v>
      </c>
      <c r="J301" s="24">
        <v>87780</v>
      </c>
      <c r="K301" s="24">
        <v>346258</v>
      </c>
      <c r="L301" s="24">
        <v>0</v>
      </c>
      <c r="M301" s="24">
        <v>301600</v>
      </c>
      <c r="N301" s="24">
        <v>44658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</row>
    <row r="302" spans="1:20" ht="15" customHeight="1">
      <c r="A302" s="26"/>
      <c r="B302" s="26"/>
      <c r="C302" s="26" t="s">
        <v>255</v>
      </c>
      <c r="D302" s="26"/>
      <c r="E302" s="26" t="s">
        <v>338</v>
      </c>
      <c r="F302" s="24">
        <v>1293148.49</v>
      </c>
      <c r="G302" s="24">
        <v>1293148.49</v>
      </c>
      <c r="H302" s="24">
        <v>958710.28</v>
      </c>
      <c r="I302" s="24">
        <v>246658.21</v>
      </c>
      <c r="J302" s="24">
        <v>87780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</row>
    <row r="303" spans="1:20" ht="15" customHeight="1">
      <c r="A303" s="26"/>
      <c r="B303" s="26"/>
      <c r="C303" s="26" t="s">
        <v>39</v>
      </c>
      <c r="D303" s="26"/>
      <c r="E303" s="26" t="s">
        <v>158</v>
      </c>
      <c r="F303" s="24">
        <v>346258</v>
      </c>
      <c r="G303" s="24">
        <v>0</v>
      </c>
      <c r="H303" s="24">
        <v>0</v>
      </c>
      <c r="I303" s="24">
        <v>0</v>
      </c>
      <c r="J303" s="24">
        <v>0</v>
      </c>
      <c r="K303" s="24">
        <v>346258</v>
      </c>
      <c r="L303" s="24">
        <v>0</v>
      </c>
      <c r="M303" s="24">
        <v>301600</v>
      </c>
      <c r="N303" s="24">
        <v>44658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</row>
    <row r="304" spans="1:20" ht="15" customHeight="1">
      <c r="A304" s="26"/>
      <c r="B304" s="26" t="s">
        <v>255</v>
      </c>
      <c r="C304" s="26"/>
      <c r="D304" s="26"/>
      <c r="E304" s="26" t="s">
        <v>437</v>
      </c>
      <c r="F304" s="24">
        <v>2221255.09</v>
      </c>
      <c r="G304" s="24">
        <v>1782055.09</v>
      </c>
      <c r="H304" s="24">
        <v>1380931.42</v>
      </c>
      <c r="I304" s="24">
        <v>370463.67</v>
      </c>
      <c r="J304" s="24">
        <v>30660</v>
      </c>
      <c r="K304" s="24">
        <v>439200</v>
      </c>
      <c r="L304" s="24">
        <v>0</v>
      </c>
      <c r="M304" s="24">
        <v>319200</v>
      </c>
      <c r="N304" s="24">
        <v>120000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</row>
    <row r="305" spans="1:20" ht="15" customHeight="1">
      <c r="A305" s="26"/>
      <c r="B305" s="26"/>
      <c r="C305" s="26" t="s">
        <v>372</v>
      </c>
      <c r="D305" s="26"/>
      <c r="E305" s="26" t="s">
        <v>382</v>
      </c>
      <c r="F305" s="24">
        <v>1782055.09</v>
      </c>
      <c r="G305" s="24">
        <v>1782055.09</v>
      </c>
      <c r="H305" s="24">
        <v>1380931.42</v>
      </c>
      <c r="I305" s="24">
        <v>370463.67</v>
      </c>
      <c r="J305" s="24">
        <v>30660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</row>
    <row r="306" spans="1:20" ht="15" customHeight="1">
      <c r="A306" s="26"/>
      <c r="B306" s="26"/>
      <c r="C306" s="26" t="s">
        <v>39</v>
      </c>
      <c r="D306" s="26"/>
      <c r="E306" s="26" t="s">
        <v>66</v>
      </c>
      <c r="F306" s="24">
        <v>439200</v>
      </c>
      <c r="G306" s="24">
        <v>0</v>
      </c>
      <c r="H306" s="24">
        <v>0</v>
      </c>
      <c r="I306" s="24">
        <v>0</v>
      </c>
      <c r="J306" s="24">
        <v>0</v>
      </c>
      <c r="K306" s="24">
        <v>439200</v>
      </c>
      <c r="L306" s="24">
        <v>0</v>
      </c>
      <c r="M306" s="24">
        <v>319200</v>
      </c>
      <c r="N306" s="24">
        <v>120000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</row>
    <row r="307" spans="1:20" ht="15" customHeight="1">
      <c r="A307" s="26"/>
      <c r="B307" s="26" t="s">
        <v>253</v>
      </c>
      <c r="C307" s="26"/>
      <c r="D307" s="26"/>
      <c r="E307" s="26" t="s">
        <v>415</v>
      </c>
      <c r="F307" s="24">
        <v>1496902.64</v>
      </c>
      <c r="G307" s="24">
        <v>1211902.64</v>
      </c>
      <c r="H307" s="24">
        <v>925708</v>
      </c>
      <c r="I307" s="24">
        <v>285414.64</v>
      </c>
      <c r="J307" s="24">
        <v>780</v>
      </c>
      <c r="K307" s="24">
        <v>285000</v>
      </c>
      <c r="L307" s="24">
        <v>0</v>
      </c>
      <c r="M307" s="24">
        <v>285000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</row>
    <row r="308" spans="1:20" ht="15" customHeight="1">
      <c r="A308" s="26"/>
      <c r="B308" s="26"/>
      <c r="C308" s="26" t="s">
        <v>372</v>
      </c>
      <c r="D308" s="26"/>
      <c r="E308" s="26" t="s">
        <v>391</v>
      </c>
      <c r="F308" s="24">
        <v>1211902.64</v>
      </c>
      <c r="G308" s="24">
        <v>1211902.64</v>
      </c>
      <c r="H308" s="24">
        <v>925708</v>
      </c>
      <c r="I308" s="24">
        <v>285414.64</v>
      </c>
      <c r="J308" s="24">
        <v>780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</row>
    <row r="309" spans="1:20" ht="15" customHeight="1">
      <c r="A309" s="26"/>
      <c r="B309" s="26"/>
      <c r="C309" s="26" t="s">
        <v>255</v>
      </c>
      <c r="D309" s="26"/>
      <c r="E309" s="26" t="s">
        <v>348</v>
      </c>
      <c r="F309" s="24">
        <v>285000</v>
      </c>
      <c r="G309" s="24">
        <v>0</v>
      </c>
      <c r="H309" s="24">
        <v>0</v>
      </c>
      <c r="I309" s="24">
        <v>0</v>
      </c>
      <c r="J309" s="24">
        <v>0</v>
      </c>
      <c r="K309" s="24">
        <v>285000</v>
      </c>
      <c r="L309" s="24">
        <v>0</v>
      </c>
      <c r="M309" s="24">
        <v>285000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</row>
    <row r="310" spans="1:20" ht="15" customHeight="1">
      <c r="A310" s="26" t="s">
        <v>442</v>
      </c>
      <c r="B310" s="26"/>
      <c r="C310" s="26"/>
      <c r="D310" s="26"/>
      <c r="E310" s="26" t="s">
        <v>117</v>
      </c>
      <c r="F310" s="24">
        <v>1973846.09</v>
      </c>
      <c r="G310" s="24">
        <v>1112636.47</v>
      </c>
      <c r="H310" s="24">
        <v>862362.42</v>
      </c>
      <c r="I310" s="24">
        <v>249854.05</v>
      </c>
      <c r="J310" s="24">
        <v>420</v>
      </c>
      <c r="K310" s="24">
        <v>861209.62</v>
      </c>
      <c r="L310" s="24">
        <v>105396.8</v>
      </c>
      <c r="M310" s="24">
        <v>490848.02</v>
      </c>
      <c r="N310" s="24">
        <v>157864.8</v>
      </c>
      <c r="O310" s="24">
        <v>0</v>
      </c>
      <c r="P310" s="24">
        <v>0</v>
      </c>
      <c r="Q310" s="24">
        <v>0</v>
      </c>
      <c r="R310" s="24">
        <v>0</v>
      </c>
      <c r="S310" s="24">
        <v>107100</v>
      </c>
      <c r="T310" s="24">
        <v>0</v>
      </c>
    </row>
    <row r="311" spans="1:20" ht="15" customHeight="1">
      <c r="A311" s="26"/>
      <c r="B311" s="26" t="s">
        <v>255</v>
      </c>
      <c r="C311" s="26"/>
      <c r="D311" s="26"/>
      <c r="E311" s="26" t="s">
        <v>141</v>
      </c>
      <c r="F311" s="24">
        <v>1262096.3</v>
      </c>
      <c r="G311" s="24">
        <v>587986.68</v>
      </c>
      <c r="H311" s="24">
        <v>440566</v>
      </c>
      <c r="I311" s="24">
        <v>147360.68</v>
      </c>
      <c r="J311" s="24">
        <v>60</v>
      </c>
      <c r="K311" s="24">
        <v>674109.62</v>
      </c>
      <c r="L311" s="24">
        <v>105396.8</v>
      </c>
      <c r="M311" s="24">
        <v>410848.02</v>
      </c>
      <c r="N311" s="24">
        <v>157864.8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</row>
    <row r="312" spans="1:20" ht="15" customHeight="1">
      <c r="A312" s="26"/>
      <c r="B312" s="26"/>
      <c r="C312" s="26" t="s">
        <v>372</v>
      </c>
      <c r="D312" s="26"/>
      <c r="E312" s="26" t="s">
        <v>77</v>
      </c>
      <c r="F312" s="24">
        <v>587986.68</v>
      </c>
      <c r="G312" s="24">
        <v>587986.68</v>
      </c>
      <c r="H312" s="24">
        <v>440566</v>
      </c>
      <c r="I312" s="24">
        <v>147360.68</v>
      </c>
      <c r="J312" s="24">
        <v>60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</row>
    <row r="313" spans="1:20" ht="15" customHeight="1">
      <c r="A313" s="26"/>
      <c r="B313" s="26"/>
      <c r="C313" s="26" t="s">
        <v>39</v>
      </c>
      <c r="D313" s="26"/>
      <c r="E313" s="26" t="s">
        <v>155</v>
      </c>
      <c r="F313" s="24">
        <v>674109.62</v>
      </c>
      <c r="G313" s="24">
        <v>0</v>
      </c>
      <c r="H313" s="24">
        <v>0</v>
      </c>
      <c r="I313" s="24">
        <v>0</v>
      </c>
      <c r="J313" s="24">
        <v>0</v>
      </c>
      <c r="K313" s="24">
        <v>674109.62</v>
      </c>
      <c r="L313" s="24">
        <v>105396.8</v>
      </c>
      <c r="M313" s="24">
        <v>410848.02</v>
      </c>
      <c r="N313" s="24">
        <v>157864.8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</row>
    <row r="314" spans="1:20" ht="15" customHeight="1">
      <c r="A314" s="26"/>
      <c r="B314" s="26" t="s">
        <v>369</v>
      </c>
      <c r="C314" s="26"/>
      <c r="D314" s="26"/>
      <c r="E314" s="26" t="s">
        <v>20</v>
      </c>
      <c r="F314" s="24">
        <v>711749.79</v>
      </c>
      <c r="G314" s="24">
        <v>524649.79</v>
      </c>
      <c r="H314" s="24">
        <v>421796.42</v>
      </c>
      <c r="I314" s="24">
        <v>102493.37</v>
      </c>
      <c r="J314" s="24">
        <v>360</v>
      </c>
      <c r="K314" s="24">
        <v>187100</v>
      </c>
      <c r="L314" s="24">
        <v>0</v>
      </c>
      <c r="M314" s="24">
        <v>80000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107100</v>
      </c>
      <c r="T314" s="24">
        <v>0</v>
      </c>
    </row>
    <row r="315" spans="1:20" ht="15" customHeight="1">
      <c r="A315" s="26"/>
      <c r="B315" s="26"/>
      <c r="C315" s="26" t="s">
        <v>372</v>
      </c>
      <c r="D315" s="26"/>
      <c r="E315" s="26" t="s">
        <v>62</v>
      </c>
      <c r="F315" s="24">
        <v>524649.79</v>
      </c>
      <c r="G315" s="24">
        <v>524649.79</v>
      </c>
      <c r="H315" s="24">
        <v>421796.42</v>
      </c>
      <c r="I315" s="24">
        <v>102493.37</v>
      </c>
      <c r="J315" s="24">
        <v>360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</row>
    <row r="316" spans="1:20" ht="15" customHeight="1">
      <c r="A316" s="26"/>
      <c r="B316" s="26"/>
      <c r="C316" s="26" t="s">
        <v>255</v>
      </c>
      <c r="D316" s="26"/>
      <c r="E316" s="26" t="s">
        <v>375</v>
      </c>
      <c r="F316" s="24">
        <v>107100</v>
      </c>
      <c r="G316" s="24">
        <v>0</v>
      </c>
      <c r="H316" s="24">
        <v>0</v>
      </c>
      <c r="I316" s="24">
        <v>0</v>
      </c>
      <c r="J316" s="24">
        <v>0</v>
      </c>
      <c r="K316" s="24">
        <v>107100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107100</v>
      </c>
      <c r="T316" s="24">
        <v>0</v>
      </c>
    </row>
    <row r="317" spans="1:20" ht="15" customHeight="1">
      <c r="A317" s="26"/>
      <c r="B317" s="26"/>
      <c r="C317" s="26" t="s">
        <v>4</v>
      </c>
      <c r="D317" s="26"/>
      <c r="E317" s="26" t="s">
        <v>140</v>
      </c>
      <c r="F317" s="24">
        <v>80000</v>
      </c>
      <c r="G317" s="24">
        <v>0</v>
      </c>
      <c r="H317" s="24">
        <v>0</v>
      </c>
      <c r="I317" s="24">
        <v>0</v>
      </c>
      <c r="J317" s="24">
        <v>0</v>
      </c>
      <c r="K317" s="24">
        <v>80000</v>
      </c>
      <c r="L317" s="24">
        <v>0</v>
      </c>
      <c r="M317" s="24">
        <v>80000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</row>
    <row r="318" spans="1:20" ht="15" customHeight="1">
      <c r="A318" s="26" t="s">
        <v>294</v>
      </c>
      <c r="B318" s="26"/>
      <c r="C318" s="26"/>
      <c r="D318" s="26"/>
      <c r="E318" s="26" t="s">
        <v>279</v>
      </c>
      <c r="F318" s="24">
        <v>9439792.420000002</v>
      </c>
      <c r="G318" s="24">
        <v>6182016.42</v>
      </c>
      <c r="H318" s="24">
        <v>5136907.87</v>
      </c>
      <c r="I318" s="24">
        <v>1042348.55</v>
      </c>
      <c r="J318" s="24">
        <v>2760</v>
      </c>
      <c r="K318" s="24">
        <v>3257776</v>
      </c>
      <c r="L318" s="24">
        <v>0</v>
      </c>
      <c r="M318" s="24">
        <v>3037776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220000</v>
      </c>
    </row>
    <row r="319" spans="1:20" ht="15" customHeight="1">
      <c r="A319" s="26"/>
      <c r="B319" s="26" t="s">
        <v>372</v>
      </c>
      <c r="C319" s="26"/>
      <c r="D319" s="26"/>
      <c r="E319" s="26" t="s">
        <v>31</v>
      </c>
      <c r="F319" s="24">
        <v>8554844.47</v>
      </c>
      <c r="G319" s="24">
        <v>5588568.47</v>
      </c>
      <c r="H319" s="24">
        <v>4634275.45</v>
      </c>
      <c r="I319" s="24">
        <v>951593.02</v>
      </c>
      <c r="J319" s="24">
        <v>2700</v>
      </c>
      <c r="K319" s="24">
        <v>2966276</v>
      </c>
      <c r="L319" s="24">
        <v>0</v>
      </c>
      <c r="M319" s="24">
        <v>2966276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</row>
    <row r="320" spans="1:20" ht="15" customHeight="1">
      <c r="A320" s="26"/>
      <c r="B320" s="26"/>
      <c r="C320" s="26" t="s">
        <v>372</v>
      </c>
      <c r="D320" s="26"/>
      <c r="E320" s="26" t="s">
        <v>406</v>
      </c>
      <c r="F320" s="24">
        <v>4637061.91</v>
      </c>
      <c r="G320" s="24">
        <v>4637061.91</v>
      </c>
      <c r="H320" s="24">
        <v>3840602.34</v>
      </c>
      <c r="I320" s="24">
        <v>794359.57</v>
      </c>
      <c r="J320" s="24">
        <v>2100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</row>
    <row r="321" spans="1:20" ht="15" customHeight="1">
      <c r="A321" s="26"/>
      <c r="B321" s="26"/>
      <c r="C321" s="26" t="s">
        <v>255</v>
      </c>
      <c r="D321" s="26"/>
      <c r="E321" s="26" t="s">
        <v>326</v>
      </c>
      <c r="F321" s="24">
        <v>61000</v>
      </c>
      <c r="G321" s="24">
        <v>0</v>
      </c>
      <c r="H321" s="24">
        <v>0</v>
      </c>
      <c r="I321" s="24">
        <v>0</v>
      </c>
      <c r="J321" s="24">
        <v>0</v>
      </c>
      <c r="K321" s="24">
        <v>61000</v>
      </c>
      <c r="L321" s="24">
        <v>0</v>
      </c>
      <c r="M321" s="24">
        <v>61000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0</v>
      </c>
    </row>
    <row r="322" spans="1:20" ht="15" customHeight="1">
      <c r="A322" s="26"/>
      <c r="B322" s="26"/>
      <c r="C322" s="26" t="s">
        <v>253</v>
      </c>
      <c r="D322" s="26"/>
      <c r="E322" s="26" t="s">
        <v>178</v>
      </c>
      <c r="F322" s="24">
        <v>200000</v>
      </c>
      <c r="G322" s="24">
        <v>0</v>
      </c>
      <c r="H322" s="24">
        <v>0</v>
      </c>
      <c r="I322" s="24">
        <v>0</v>
      </c>
      <c r="J322" s="24">
        <v>0</v>
      </c>
      <c r="K322" s="24">
        <v>200000</v>
      </c>
      <c r="L322" s="24">
        <v>0</v>
      </c>
      <c r="M322" s="24">
        <v>200000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</row>
    <row r="323" spans="1:20" ht="15" customHeight="1">
      <c r="A323" s="26"/>
      <c r="B323" s="26"/>
      <c r="C323" s="26" t="s">
        <v>175</v>
      </c>
      <c r="D323" s="26"/>
      <c r="E323" s="26" t="s">
        <v>223</v>
      </c>
      <c r="F323" s="24">
        <v>76510</v>
      </c>
      <c r="G323" s="24">
        <v>0</v>
      </c>
      <c r="H323" s="24">
        <v>0</v>
      </c>
      <c r="I323" s="24">
        <v>0</v>
      </c>
      <c r="J323" s="24">
        <v>0</v>
      </c>
      <c r="K323" s="24">
        <v>76510</v>
      </c>
      <c r="L323" s="24">
        <v>0</v>
      </c>
      <c r="M323" s="24">
        <v>76510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</row>
    <row r="324" spans="1:20" ht="15" customHeight="1">
      <c r="A324" s="26"/>
      <c r="B324" s="26"/>
      <c r="C324" s="26" t="s">
        <v>278</v>
      </c>
      <c r="D324" s="26"/>
      <c r="E324" s="26" t="s">
        <v>72</v>
      </c>
      <c r="F324" s="24">
        <v>2004266</v>
      </c>
      <c r="G324" s="24">
        <v>0</v>
      </c>
      <c r="H324" s="24">
        <v>0</v>
      </c>
      <c r="I324" s="24">
        <v>0</v>
      </c>
      <c r="J324" s="24">
        <v>0</v>
      </c>
      <c r="K324" s="24">
        <v>2004266</v>
      </c>
      <c r="L324" s="24">
        <v>0</v>
      </c>
      <c r="M324" s="24">
        <v>2004266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</row>
    <row r="325" spans="1:20" ht="15" customHeight="1">
      <c r="A325" s="26"/>
      <c r="B325" s="26"/>
      <c r="C325" s="26" t="s">
        <v>38</v>
      </c>
      <c r="D325" s="26"/>
      <c r="E325" s="26" t="s">
        <v>422</v>
      </c>
      <c r="F325" s="24">
        <v>1026006.56</v>
      </c>
      <c r="G325" s="24">
        <v>951506.56</v>
      </c>
      <c r="H325" s="24">
        <v>793673.11</v>
      </c>
      <c r="I325" s="24">
        <v>157233.45</v>
      </c>
      <c r="J325" s="24">
        <v>600</v>
      </c>
      <c r="K325" s="24">
        <v>74500</v>
      </c>
      <c r="L325" s="24">
        <v>0</v>
      </c>
      <c r="M325" s="24">
        <v>74500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</row>
    <row r="326" spans="1:20" ht="15" customHeight="1">
      <c r="A326" s="26"/>
      <c r="B326" s="26"/>
      <c r="C326" s="26" t="s">
        <v>39</v>
      </c>
      <c r="D326" s="26"/>
      <c r="E326" s="26" t="s">
        <v>0</v>
      </c>
      <c r="F326" s="24">
        <v>550000</v>
      </c>
      <c r="G326" s="24">
        <v>0</v>
      </c>
      <c r="H326" s="24">
        <v>0</v>
      </c>
      <c r="I326" s="24">
        <v>0</v>
      </c>
      <c r="J326" s="24">
        <v>0</v>
      </c>
      <c r="K326" s="24">
        <v>550000</v>
      </c>
      <c r="L326" s="24">
        <v>0</v>
      </c>
      <c r="M326" s="24">
        <v>550000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</row>
    <row r="327" spans="1:20" ht="15" customHeight="1">
      <c r="A327" s="26"/>
      <c r="B327" s="26" t="s">
        <v>4</v>
      </c>
      <c r="C327" s="26"/>
      <c r="D327" s="26"/>
      <c r="E327" s="26" t="s">
        <v>231</v>
      </c>
      <c r="F327" s="24">
        <v>425309.74</v>
      </c>
      <c r="G327" s="24">
        <v>353809.74</v>
      </c>
      <c r="H327" s="24">
        <v>288141</v>
      </c>
      <c r="I327" s="24">
        <v>65608.74</v>
      </c>
      <c r="J327" s="24">
        <v>60</v>
      </c>
      <c r="K327" s="24">
        <v>71500</v>
      </c>
      <c r="L327" s="24">
        <v>0</v>
      </c>
      <c r="M327" s="24">
        <v>71500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</row>
    <row r="328" spans="1:20" ht="15" customHeight="1">
      <c r="A328" s="26"/>
      <c r="B328" s="26"/>
      <c r="C328" s="26" t="s">
        <v>372</v>
      </c>
      <c r="D328" s="26"/>
      <c r="E328" s="26" t="s">
        <v>204</v>
      </c>
      <c r="F328" s="24">
        <v>353809.74</v>
      </c>
      <c r="G328" s="24">
        <v>353809.74</v>
      </c>
      <c r="H328" s="24">
        <v>288141</v>
      </c>
      <c r="I328" s="24">
        <v>65608.74</v>
      </c>
      <c r="J328" s="24">
        <v>60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</row>
    <row r="329" spans="1:20" ht="15" customHeight="1">
      <c r="A329" s="26"/>
      <c r="B329" s="26"/>
      <c r="C329" s="26" t="s">
        <v>255</v>
      </c>
      <c r="D329" s="26"/>
      <c r="E329" s="26" t="s">
        <v>482</v>
      </c>
      <c r="F329" s="24">
        <v>71500</v>
      </c>
      <c r="G329" s="24">
        <v>0</v>
      </c>
      <c r="H329" s="24">
        <v>0</v>
      </c>
      <c r="I329" s="24">
        <v>0</v>
      </c>
      <c r="J329" s="24">
        <v>0</v>
      </c>
      <c r="K329" s="24">
        <v>71500</v>
      </c>
      <c r="L329" s="24">
        <v>0</v>
      </c>
      <c r="M329" s="24">
        <v>71500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</row>
    <row r="330" spans="1:20" ht="15" customHeight="1">
      <c r="A330" s="26"/>
      <c r="B330" s="26" t="s">
        <v>369</v>
      </c>
      <c r="C330" s="26"/>
      <c r="D330" s="26"/>
      <c r="E330" s="26" t="s">
        <v>190</v>
      </c>
      <c r="F330" s="24">
        <v>459638.21</v>
      </c>
      <c r="G330" s="24">
        <v>239638.21</v>
      </c>
      <c r="H330" s="24">
        <v>214491.42</v>
      </c>
      <c r="I330" s="24">
        <v>25146.79</v>
      </c>
      <c r="J330" s="24">
        <v>0</v>
      </c>
      <c r="K330" s="24">
        <v>220000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220000</v>
      </c>
    </row>
    <row r="331" spans="1:20" ht="15" customHeight="1">
      <c r="A331" s="26"/>
      <c r="B331" s="26"/>
      <c r="C331" s="26" t="s">
        <v>4</v>
      </c>
      <c r="D331" s="26"/>
      <c r="E331" s="26" t="s">
        <v>257</v>
      </c>
      <c r="F331" s="24">
        <v>269638.21</v>
      </c>
      <c r="G331" s="24">
        <v>239638.21</v>
      </c>
      <c r="H331" s="24">
        <v>214491.42</v>
      </c>
      <c r="I331" s="24">
        <v>25146.79</v>
      </c>
      <c r="J331" s="24">
        <v>0</v>
      </c>
      <c r="K331" s="24">
        <v>30000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30000</v>
      </c>
    </row>
    <row r="332" spans="1:20" ht="15" customHeight="1">
      <c r="A332" s="26"/>
      <c r="B332" s="26"/>
      <c r="C332" s="26" t="s">
        <v>39</v>
      </c>
      <c r="D332" s="26"/>
      <c r="E332" s="26" t="s">
        <v>230</v>
      </c>
      <c r="F332" s="24">
        <v>190000</v>
      </c>
      <c r="G332" s="24">
        <v>0</v>
      </c>
      <c r="H332" s="24">
        <v>0</v>
      </c>
      <c r="I332" s="24">
        <v>0</v>
      </c>
      <c r="J332" s="24">
        <v>0</v>
      </c>
      <c r="K332" s="24">
        <v>190000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190000</v>
      </c>
    </row>
    <row r="333" spans="1:20" ht="15" customHeight="1">
      <c r="A333" s="26" t="s">
        <v>189</v>
      </c>
      <c r="B333" s="26"/>
      <c r="C333" s="26"/>
      <c r="D333" s="26"/>
      <c r="E333" s="26" t="s">
        <v>399</v>
      </c>
      <c r="F333" s="24">
        <v>19656849.47</v>
      </c>
      <c r="G333" s="24">
        <v>16785524.47</v>
      </c>
      <c r="H333" s="24">
        <v>1125743.13</v>
      </c>
      <c r="I333" s="24">
        <v>200204.26</v>
      </c>
      <c r="J333" s="24">
        <v>15459577.08</v>
      </c>
      <c r="K333" s="24">
        <v>2871325</v>
      </c>
      <c r="L333" s="24">
        <v>559803</v>
      </c>
      <c r="M333" s="24">
        <v>856522</v>
      </c>
      <c r="N333" s="24">
        <v>1355000</v>
      </c>
      <c r="O333" s="24">
        <v>0</v>
      </c>
      <c r="P333" s="24">
        <v>0</v>
      </c>
      <c r="Q333" s="24">
        <v>0</v>
      </c>
      <c r="R333" s="24">
        <v>100000</v>
      </c>
      <c r="S333" s="24">
        <v>0</v>
      </c>
      <c r="T333" s="24">
        <v>0</v>
      </c>
    </row>
    <row r="334" spans="1:20" ht="15" customHeight="1">
      <c r="A334" s="26"/>
      <c r="B334" s="26" t="s">
        <v>255</v>
      </c>
      <c r="C334" s="26"/>
      <c r="D334" s="26"/>
      <c r="E334" s="26" t="s">
        <v>88</v>
      </c>
      <c r="F334" s="24">
        <v>16813737.08</v>
      </c>
      <c r="G334" s="24">
        <v>15458737.08</v>
      </c>
      <c r="H334" s="24">
        <v>0</v>
      </c>
      <c r="I334" s="24">
        <v>0</v>
      </c>
      <c r="J334" s="24">
        <v>15458737.08</v>
      </c>
      <c r="K334" s="24">
        <v>1355000</v>
      </c>
      <c r="L334" s="24">
        <v>0</v>
      </c>
      <c r="M334" s="24">
        <v>0</v>
      </c>
      <c r="N334" s="24">
        <v>1355000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</row>
    <row r="335" spans="1:20" ht="15" customHeight="1">
      <c r="A335" s="26"/>
      <c r="B335" s="26"/>
      <c r="C335" s="26" t="s">
        <v>372</v>
      </c>
      <c r="D335" s="26"/>
      <c r="E335" s="26" t="s">
        <v>492</v>
      </c>
      <c r="F335" s="24">
        <v>16813737.08</v>
      </c>
      <c r="G335" s="24">
        <v>15458737.08</v>
      </c>
      <c r="H335" s="24">
        <v>0</v>
      </c>
      <c r="I335" s="24">
        <v>0</v>
      </c>
      <c r="J335" s="24">
        <v>15458737.08</v>
      </c>
      <c r="K335" s="24">
        <v>1355000</v>
      </c>
      <c r="L335" s="24">
        <v>0</v>
      </c>
      <c r="M335" s="24">
        <v>0</v>
      </c>
      <c r="N335" s="24">
        <v>1355000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</row>
    <row r="336" spans="1:20" ht="15" customHeight="1">
      <c r="A336" s="26"/>
      <c r="B336" s="26" t="s">
        <v>139</v>
      </c>
      <c r="C336" s="26"/>
      <c r="D336" s="26"/>
      <c r="E336" s="26" t="s">
        <v>235</v>
      </c>
      <c r="F336" s="24">
        <v>2843112.39</v>
      </c>
      <c r="G336" s="24">
        <v>1326787.39</v>
      </c>
      <c r="H336" s="24">
        <v>1125743.13</v>
      </c>
      <c r="I336" s="24">
        <v>200204.26</v>
      </c>
      <c r="J336" s="24">
        <v>840</v>
      </c>
      <c r="K336" s="24">
        <v>1516325</v>
      </c>
      <c r="L336" s="24">
        <v>559803</v>
      </c>
      <c r="M336" s="24">
        <v>856522</v>
      </c>
      <c r="N336" s="24">
        <v>0</v>
      </c>
      <c r="O336" s="24">
        <v>0</v>
      </c>
      <c r="P336" s="24">
        <v>0</v>
      </c>
      <c r="Q336" s="24">
        <v>0</v>
      </c>
      <c r="R336" s="24">
        <v>100000</v>
      </c>
      <c r="S336" s="24">
        <v>0</v>
      </c>
      <c r="T336" s="24">
        <v>0</v>
      </c>
    </row>
    <row r="337" spans="1:20" ht="15" customHeight="1">
      <c r="A337" s="26"/>
      <c r="B337" s="26"/>
      <c r="C337" s="26" t="s">
        <v>39</v>
      </c>
      <c r="D337" s="26"/>
      <c r="E337" s="26" t="s">
        <v>61</v>
      </c>
      <c r="F337" s="24">
        <v>2843112.39</v>
      </c>
      <c r="G337" s="24">
        <v>1326787.39</v>
      </c>
      <c r="H337" s="24">
        <v>1125743.13</v>
      </c>
      <c r="I337" s="24">
        <v>200204.26</v>
      </c>
      <c r="J337" s="24">
        <v>840</v>
      </c>
      <c r="K337" s="24">
        <v>1516325</v>
      </c>
      <c r="L337" s="24">
        <v>559803</v>
      </c>
      <c r="M337" s="24">
        <v>856522</v>
      </c>
      <c r="N337" s="24">
        <v>0</v>
      </c>
      <c r="O337" s="24">
        <v>0</v>
      </c>
      <c r="P337" s="24">
        <v>0</v>
      </c>
      <c r="Q337" s="24">
        <v>0</v>
      </c>
      <c r="R337" s="24">
        <v>100000</v>
      </c>
      <c r="S337" s="24">
        <v>0</v>
      </c>
      <c r="T337" s="24">
        <v>0</v>
      </c>
    </row>
    <row r="338" spans="1:20" ht="15" customHeight="1">
      <c r="A338" s="26" t="s">
        <v>60</v>
      </c>
      <c r="B338" s="26"/>
      <c r="C338" s="26"/>
      <c r="D338" s="26"/>
      <c r="E338" s="26" t="s">
        <v>130</v>
      </c>
      <c r="F338" s="24">
        <v>1219540.88</v>
      </c>
      <c r="G338" s="24">
        <v>1094540.88</v>
      </c>
      <c r="H338" s="24">
        <v>904661.36</v>
      </c>
      <c r="I338" s="24">
        <v>154479.52</v>
      </c>
      <c r="J338" s="24">
        <v>35400</v>
      </c>
      <c r="K338" s="24">
        <v>125000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30000</v>
      </c>
      <c r="S338" s="24">
        <v>95000</v>
      </c>
      <c r="T338" s="24">
        <v>0</v>
      </c>
    </row>
    <row r="339" spans="1:20" ht="15" customHeight="1">
      <c r="A339" s="26"/>
      <c r="B339" s="26" t="s">
        <v>372</v>
      </c>
      <c r="C339" s="26"/>
      <c r="D339" s="26"/>
      <c r="E339" s="26" t="s">
        <v>234</v>
      </c>
      <c r="F339" s="24">
        <v>1219540.88</v>
      </c>
      <c r="G339" s="24">
        <v>1094540.88</v>
      </c>
      <c r="H339" s="24">
        <v>904661.36</v>
      </c>
      <c r="I339" s="24">
        <v>154479.52</v>
      </c>
      <c r="J339" s="24">
        <v>35400</v>
      </c>
      <c r="K339" s="24">
        <v>125000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30000</v>
      </c>
      <c r="S339" s="24">
        <v>95000</v>
      </c>
      <c r="T339" s="24">
        <v>0</v>
      </c>
    </row>
    <row r="340" spans="1:20" ht="15" customHeight="1">
      <c r="A340" s="26"/>
      <c r="B340" s="26"/>
      <c r="C340" s="26" t="s">
        <v>372</v>
      </c>
      <c r="D340" s="26"/>
      <c r="E340" s="26" t="s">
        <v>435</v>
      </c>
      <c r="F340" s="24">
        <v>1094540.88</v>
      </c>
      <c r="G340" s="24">
        <v>1094540.88</v>
      </c>
      <c r="H340" s="24">
        <v>904661.36</v>
      </c>
      <c r="I340" s="24">
        <v>154479.52</v>
      </c>
      <c r="J340" s="24">
        <v>35400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</row>
    <row r="341" spans="1:20" ht="15" customHeight="1">
      <c r="A341" s="26"/>
      <c r="B341" s="26"/>
      <c r="C341" s="26" t="s">
        <v>39</v>
      </c>
      <c r="D341" s="26"/>
      <c r="E341" s="26" t="s">
        <v>129</v>
      </c>
      <c r="F341" s="24">
        <v>125000</v>
      </c>
      <c r="G341" s="24">
        <v>0</v>
      </c>
      <c r="H341" s="24">
        <v>0</v>
      </c>
      <c r="I341" s="24">
        <v>0</v>
      </c>
      <c r="J341" s="24">
        <v>0</v>
      </c>
      <c r="K341" s="24">
        <v>125000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30000</v>
      </c>
      <c r="S341" s="24">
        <v>95000</v>
      </c>
      <c r="T341" s="24">
        <v>0</v>
      </c>
    </row>
    <row r="342" spans="1:20" ht="15" customHeight="1">
      <c r="A342" s="26" t="s">
        <v>184</v>
      </c>
      <c r="B342" s="26"/>
      <c r="C342" s="26"/>
      <c r="D342" s="26"/>
      <c r="E342" s="26" t="s">
        <v>16</v>
      </c>
      <c r="F342" s="24">
        <v>32700000</v>
      </c>
      <c r="G342" s="24">
        <v>0</v>
      </c>
      <c r="H342" s="24">
        <v>0</v>
      </c>
      <c r="I342" s="24">
        <v>0</v>
      </c>
      <c r="J342" s="24">
        <v>0</v>
      </c>
      <c r="K342" s="24">
        <v>32700000</v>
      </c>
      <c r="L342" s="24">
        <v>25200000</v>
      </c>
      <c r="M342" s="24">
        <v>6500000</v>
      </c>
      <c r="N342" s="24">
        <v>1000000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</row>
    <row r="343" spans="1:20" ht="15" customHeight="1">
      <c r="A343" s="26"/>
      <c r="B343" s="26" t="s">
        <v>255</v>
      </c>
      <c r="C343" s="26"/>
      <c r="D343" s="26"/>
      <c r="E343" s="26" t="s">
        <v>451</v>
      </c>
      <c r="F343" s="24">
        <v>32700000</v>
      </c>
      <c r="G343" s="24">
        <v>0</v>
      </c>
      <c r="H343" s="24">
        <v>0</v>
      </c>
      <c r="I343" s="24">
        <v>0</v>
      </c>
      <c r="J343" s="24">
        <v>0</v>
      </c>
      <c r="K343" s="24">
        <v>32700000</v>
      </c>
      <c r="L343" s="24">
        <v>25200000</v>
      </c>
      <c r="M343" s="24">
        <v>6500000</v>
      </c>
      <c r="N343" s="24">
        <v>1000000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</row>
    <row r="344" spans="1:20" ht="15" customHeight="1">
      <c r="A344" s="26"/>
      <c r="B344" s="26"/>
      <c r="C344" s="26"/>
      <c r="D344" s="26"/>
      <c r="E344" s="26" t="s">
        <v>351</v>
      </c>
      <c r="F344" s="24">
        <v>32700000</v>
      </c>
      <c r="G344" s="24">
        <v>0</v>
      </c>
      <c r="H344" s="24">
        <v>0</v>
      </c>
      <c r="I344" s="24">
        <v>0</v>
      </c>
      <c r="J344" s="24">
        <v>0</v>
      </c>
      <c r="K344" s="24">
        <v>32700000</v>
      </c>
      <c r="L344" s="24">
        <v>25200000</v>
      </c>
      <c r="M344" s="24">
        <v>6500000</v>
      </c>
      <c r="N344" s="24">
        <v>1000000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</row>
    <row r="345" spans="1:20" ht="15" customHeight="1">
      <c r="A345" s="26" t="s">
        <v>17</v>
      </c>
      <c r="B345" s="26"/>
      <c r="C345" s="26"/>
      <c r="D345" s="26"/>
      <c r="E345" s="26" t="s">
        <v>176</v>
      </c>
      <c r="F345" s="24">
        <v>500000</v>
      </c>
      <c r="G345" s="24">
        <v>0</v>
      </c>
      <c r="H345" s="24">
        <v>0</v>
      </c>
      <c r="I345" s="24">
        <v>0</v>
      </c>
      <c r="J345" s="24">
        <v>0</v>
      </c>
      <c r="K345" s="24">
        <v>500000</v>
      </c>
      <c r="L345" s="24">
        <v>0</v>
      </c>
      <c r="M345" s="24">
        <v>500000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</row>
    <row r="346" spans="1:20" ht="15" customHeight="1">
      <c r="A346" s="26"/>
      <c r="B346" s="26" t="s">
        <v>139</v>
      </c>
      <c r="C346" s="26"/>
      <c r="D346" s="26"/>
      <c r="E346" s="26" t="s">
        <v>89</v>
      </c>
      <c r="F346" s="24">
        <v>500000</v>
      </c>
      <c r="G346" s="24">
        <v>0</v>
      </c>
      <c r="H346" s="24">
        <v>0</v>
      </c>
      <c r="I346" s="24">
        <v>0</v>
      </c>
      <c r="J346" s="24">
        <v>0</v>
      </c>
      <c r="K346" s="24">
        <v>500000</v>
      </c>
      <c r="L346" s="24">
        <v>0</v>
      </c>
      <c r="M346" s="24">
        <v>500000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</row>
    <row r="347" spans="1:20" ht="15" customHeight="1">
      <c r="A347" s="26"/>
      <c r="B347" s="26"/>
      <c r="C347" s="26" t="s">
        <v>139</v>
      </c>
      <c r="D347" s="26"/>
      <c r="E347" s="26" t="s">
        <v>245</v>
      </c>
      <c r="F347" s="24">
        <v>500000</v>
      </c>
      <c r="G347" s="24">
        <v>0</v>
      </c>
      <c r="H347" s="24">
        <v>0</v>
      </c>
      <c r="I347" s="24">
        <v>0</v>
      </c>
      <c r="J347" s="24">
        <v>0</v>
      </c>
      <c r="K347" s="24">
        <v>500000</v>
      </c>
      <c r="L347" s="24">
        <v>0</v>
      </c>
      <c r="M347" s="24">
        <v>500000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</row>
    <row r="348" spans="1:20" ht="15" customHeight="1">
      <c r="A348" s="26" t="s">
        <v>157</v>
      </c>
      <c r="B348" s="26"/>
      <c r="C348" s="26"/>
      <c r="D348" s="26"/>
      <c r="E348" s="26" t="s">
        <v>421</v>
      </c>
      <c r="F348" s="24">
        <v>4947200</v>
      </c>
      <c r="G348" s="24">
        <v>0</v>
      </c>
      <c r="H348" s="24">
        <v>0</v>
      </c>
      <c r="I348" s="24">
        <v>0</v>
      </c>
      <c r="J348" s="24">
        <v>0</v>
      </c>
      <c r="K348" s="24">
        <v>4947200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4947200</v>
      </c>
      <c r="T348" s="24">
        <v>0</v>
      </c>
    </row>
    <row r="349" spans="1:20" ht="15" customHeight="1">
      <c r="A349" s="26"/>
      <c r="B349" s="26" t="s">
        <v>139</v>
      </c>
      <c r="C349" s="26"/>
      <c r="D349" s="26"/>
      <c r="E349" s="26" t="s">
        <v>337</v>
      </c>
      <c r="F349" s="24">
        <v>4947200</v>
      </c>
      <c r="G349" s="24">
        <v>0</v>
      </c>
      <c r="H349" s="24">
        <v>0</v>
      </c>
      <c r="I349" s="24">
        <v>0</v>
      </c>
      <c r="J349" s="24">
        <v>0</v>
      </c>
      <c r="K349" s="24">
        <v>4947200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4947200</v>
      </c>
      <c r="T349" s="24">
        <v>0</v>
      </c>
    </row>
    <row r="350" spans="1:20" ht="15" customHeight="1">
      <c r="A350" s="26"/>
      <c r="B350" s="26"/>
      <c r="C350" s="26" t="s">
        <v>372</v>
      </c>
      <c r="D350" s="26"/>
      <c r="E350" s="26" t="s">
        <v>211</v>
      </c>
      <c r="F350" s="24">
        <v>4947200</v>
      </c>
      <c r="G350" s="24">
        <v>0</v>
      </c>
      <c r="H350" s="24">
        <v>0</v>
      </c>
      <c r="I350" s="24">
        <v>0</v>
      </c>
      <c r="J350" s="24">
        <v>0</v>
      </c>
      <c r="K350" s="24">
        <v>4947200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4947200</v>
      </c>
      <c r="T350" s="24">
        <v>0</v>
      </c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4"/>
  <sheetViews>
    <sheetView showGridLines="0" showZeros="0" zoomScalePageLayoutView="0" workbookViewId="0" topLeftCell="A1">
      <selection activeCell="M19" sqref="M19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</cols>
  <sheetData>
    <row r="1" spans="1:10" ht="15" customHeight="1">
      <c r="A1" s="3"/>
      <c r="B1" s="3"/>
      <c r="C1" s="3"/>
      <c r="J1" s="18" t="s">
        <v>148</v>
      </c>
    </row>
    <row r="2" spans="1:10" ht="30" customHeight="1">
      <c r="A2" s="5" t="s">
        <v>473</v>
      </c>
      <c r="B2" s="6"/>
      <c r="C2" s="6"/>
      <c r="D2" s="6"/>
      <c r="E2" s="6"/>
      <c r="F2" s="6"/>
      <c r="G2" s="6"/>
      <c r="H2" s="6"/>
      <c r="I2" s="6"/>
      <c r="J2" s="18"/>
    </row>
    <row r="3" spans="1:10" ht="15" customHeight="1">
      <c r="A3" s="3"/>
      <c r="B3" s="3"/>
      <c r="C3" s="3"/>
      <c r="J3" s="18" t="s">
        <v>35</v>
      </c>
    </row>
    <row r="4" spans="1:11" ht="15" customHeight="1">
      <c r="A4" s="19" t="s">
        <v>491</v>
      </c>
      <c r="B4" s="19"/>
      <c r="C4" s="19"/>
      <c r="D4" s="286" t="s">
        <v>210</v>
      </c>
      <c r="E4" s="286" t="s">
        <v>335</v>
      </c>
      <c r="F4" s="286" t="s">
        <v>307</v>
      </c>
      <c r="G4" s="286" t="s">
        <v>53</v>
      </c>
      <c r="H4" s="286"/>
      <c r="I4" s="286"/>
      <c r="J4" s="286"/>
      <c r="K4" s="11"/>
    </row>
    <row r="5" spans="1:11" ht="30" customHeight="1">
      <c r="A5" s="20" t="s">
        <v>199</v>
      </c>
      <c r="B5" s="20" t="s">
        <v>336</v>
      </c>
      <c r="C5" s="20" t="s">
        <v>327</v>
      </c>
      <c r="D5" s="286"/>
      <c r="E5" s="286"/>
      <c r="F5" s="286"/>
      <c r="G5" s="20" t="s">
        <v>119</v>
      </c>
      <c r="H5" s="20" t="s">
        <v>262</v>
      </c>
      <c r="I5" s="20" t="s">
        <v>316</v>
      </c>
      <c r="J5" s="20" t="s">
        <v>19</v>
      </c>
      <c r="K5" s="16"/>
    </row>
    <row r="6" spans="1:10" ht="15" customHeight="1">
      <c r="A6" s="21" t="s">
        <v>306</v>
      </c>
      <c r="B6" s="21" t="s">
        <v>306</v>
      </c>
      <c r="C6" s="21" t="s">
        <v>306</v>
      </c>
      <c r="D6" s="21" t="s">
        <v>306</v>
      </c>
      <c r="E6" s="21" t="s">
        <v>306</v>
      </c>
      <c r="F6" s="21" t="s">
        <v>306</v>
      </c>
      <c r="G6" s="21">
        <v>1</v>
      </c>
      <c r="H6" s="21">
        <f>G6+1</f>
        <v>2</v>
      </c>
      <c r="I6" s="21">
        <f>H6+1</f>
        <v>3</v>
      </c>
      <c r="J6" s="22">
        <f>I6+1</f>
        <v>4</v>
      </c>
    </row>
    <row r="7" spans="1:11" ht="15" customHeight="1">
      <c r="A7" s="25"/>
      <c r="B7" s="25"/>
      <c r="C7" s="25"/>
      <c r="D7" s="25"/>
      <c r="E7" s="25" t="s">
        <v>119</v>
      </c>
      <c r="F7" s="25"/>
      <c r="G7" s="23">
        <v>562658294.5700002</v>
      </c>
      <c r="H7" s="23">
        <v>367551903.2799994</v>
      </c>
      <c r="I7" s="23">
        <v>48282037.07000004</v>
      </c>
      <c r="J7" s="23">
        <v>146824354.22</v>
      </c>
      <c r="K7" s="4"/>
    </row>
    <row r="8" spans="1:10" ht="15" customHeight="1">
      <c r="A8" s="26" t="s">
        <v>477</v>
      </c>
      <c r="B8" s="26"/>
      <c r="C8" s="26"/>
      <c r="D8" s="26"/>
      <c r="E8" s="26" t="s">
        <v>92</v>
      </c>
      <c r="F8" s="26"/>
      <c r="G8" s="24">
        <v>43906121.29</v>
      </c>
      <c r="H8" s="24">
        <v>32472599.74</v>
      </c>
      <c r="I8" s="24">
        <v>11235101.55</v>
      </c>
      <c r="J8" s="24">
        <v>198420</v>
      </c>
    </row>
    <row r="9" spans="1:10" ht="15" customHeight="1">
      <c r="A9" s="26"/>
      <c r="B9" s="26" t="s">
        <v>372</v>
      </c>
      <c r="C9" s="26"/>
      <c r="D9" s="26"/>
      <c r="E9" s="26" t="s">
        <v>34</v>
      </c>
      <c r="F9" s="26"/>
      <c r="G9" s="24">
        <v>2436842.72</v>
      </c>
      <c r="H9" s="24">
        <v>1829664</v>
      </c>
      <c r="I9" s="24">
        <v>605618.72</v>
      </c>
      <c r="J9" s="24">
        <v>1560</v>
      </c>
    </row>
    <row r="10" spans="1:10" ht="15" customHeight="1">
      <c r="A10" s="26"/>
      <c r="B10" s="26"/>
      <c r="C10" s="26" t="s">
        <v>372</v>
      </c>
      <c r="D10" s="26"/>
      <c r="E10" s="26" t="s">
        <v>5</v>
      </c>
      <c r="F10" s="26"/>
      <c r="G10" s="24">
        <v>2436842.72</v>
      </c>
      <c r="H10" s="24">
        <v>1829664</v>
      </c>
      <c r="I10" s="24">
        <v>605618.72</v>
      </c>
      <c r="J10" s="24">
        <v>1560</v>
      </c>
    </row>
    <row r="11" spans="1:10" ht="15" customHeight="1">
      <c r="A11" s="26"/>
      <c r="B11" s="26" t="s">
        <v>255</v>
      </c>
      <c r="C11" s="26"/>
      <c r="D11" s="26"/>
      <c r="E11" s="26" t="s">
        <v>481</v>
      </c>
      <c r="F11" s="26"/>
      <c r="G11" s="24">
        <v>1989788.08</v>
      </c>
      <c r="H11" s="24">
        <v>1448830</v>
      </c>
      <c r="I11" s="24">
        <v>535738.08</v>
      </c>
      <c r="J11" s="24">
        <v>5220</v>
      </c>
    </row>
    <row r="12" spans="1:10" ht="15" customHeight="1">
      <c r="A12" s="26"/>
      <c r="B12" s="26"/>
      <c r="C12" s="26" t="s">
        <v>372</v>
      </c>
      <c r="D12" s="26"/>
      <c r="E12" s="26" t="s">
        <v>154</v>
      </c>
      <c r="F12" s="26"/>
      <c r="G12" s="24">
        <v>1989788.08</v>
      </c>
      <c r="H12" s="24">
        <v>1448830</v>
      </c>
      <c r="I12" s="24">
        <v>535738.08</v>
      </c>
      <c r="J12" s="24">
        <v>5220</v>
      </c>
    </row>
    <row r="13" spans="1:10" ht="15" customHeight="1">
      <c r="A13" s="26"/>
      <c r="B13" s="26" t="s">
        <v>139</v>
      </c>
      <c r="C13" s="26"/>
      <c r="D13" s="26"/>
      <c r="E13" s="26" t="s">
        <v>450</v>
      </c>
      <c r="F13" s="26"/>
      <c r="G13" s="24">
        <v>9966334.03</v>
      </c>
      <c r="H13" s="24">
        <v>6656995.4</v>
      </c>
      <c r="I13" s="24">
        <v>3269198.63</v>
      </c>
      <c r="J13" s="24">
        <v>40140</v>
      </c>
    </row>
    <row r="14" spans="1:10" ht="15" customHeight="1">
      <c r="A14" s="26"/>
      <c r="B14" s="26"/>
      <c r="C14" s="26" t="s">
        <v>372</v>
      </c>
      <c r="D14" s="26"/>
      <c r="E14" s="26" t="s">
        <v>84</v>
      </c>
      <c r="F14" s="26"/>
      <c r="G14" s="24">
        <v>5084142.19</v>
      </c>
      <c r="H14" s="24">
        <v>3677831.4</v>
      </c>
      <c r="I14" s="24">
        <v>1374750.79</v>
      </c>
      <c r="J14" s="24">
        <v>31560</v>
      </c>
    </row>
    <row r="15" spans="1:10" ht="15" customHeight="1">
      <c r="A15" s="26"/>
      <c r="B15" s="26"/>
      <c r="C15" s="26" t="s">
        <v>255</v>
      </c>
      <c r="D15" s="26"/>
      <c r="E15" s="26" t="s">
        <v>332</v>
      </c>
      <c r="F15" s="26"/>
      <c r="G15" s="24">
        <v>352799.76</v>
      </c>
      <c r="H15" s="24">
        <v>279904</v>
      </c>
      <c r="I15" s="24">
        <v>72715.76</v>
      </c>
      <c r="J15" s="24">
        <v>180</v>
      </c>
    </row>
    <row r="16" spans="1:10" ht="15" customHeight="1">
      <c r="A16" s="26"/>
      <c r="B16" s="26"/>
      <c r="C16" s="26" t="s">
        <v>139</v>
      </c>
      <c r="D16" s="26"/>
      <c r="E16" s="26" t="s">
        <v>449</v>
      </c>
      <c r="F16" s="26"/>
      <c r="G16" s="24">
        <v>4529392.08</v>
      </c>
      <c r="H16" s="24">
        <v>2699260</v>
      </c>
      <c r="I16" s="24">
        <v>1821732.08</v>
      </c>
      <c r="J16" s="24">
        <v>8400</v>
      </c>
    </row>
    <row r="17" spans="1:10" ht="15" customHeight="1">
      <c r="A17" s="26"/>
      <c r="B17" s="26" t="s">
        <v>4</v>
      </c>
      <c r="C17" s="26"/>
      <c r="D17" s="26"/>
      <c r="E17" s="26" t="s">
        <v>28</v>
      </c>
      <c r="F17" s="26"/>
      <c r="G17" s="24">
        <v>2347344.75</v>
      </c>
      <c r="H17" s="24">
        <v>1885669.4</v>
      </c>
      <c r="I17" s="24">
        <v>448235.35</v>
      </c>
      <c r="J17" s="24">
        <v>13440</v>
      </c>
    </row>
    <row r="18" spans="1:10" ht="15" customHeight="1">
      <c r="A18" s="26"/>
      <c r="B18" s="26"/>
      <c r="C18" s="26" t="s">
        <v>372</v>
      </c>
      <c r="D18" s="26"/>
      <c r="E18" s="26" t="s">
        <v>126</v>
      </c>
      <c r="F18" s="26"/>
      <c r="G18" s="24">
        <v>2347344.75</v>
      </c>
      <c r="H18" s="24">
        <v>1885669.4</v>
      </c>
      <c r="I18" s="24">
        <v>448235.35</v>
      </c>
      <c r="J18" s="24">
        <v>13440</v>
      </c>
    </row>
    <row r="19" spans="1:10" ht="15" customHeight="1">
      <c r="A19" s="26"/>
      <c r="B19" s="26" t="s">
        <v>369</v>
      </c>
      <c r="C19" s="26"/>
      <c r="D19" s="26"/>
      <c r="E19" s="26" t="s">
        <v>76</v>
      </c>
      <c r="F19" s="26"/>
      <c r="G19" s="24">
        <v>1610525.62</v>
      </c>
      <c r="H19" s="24">
        <v>1272336.14</v>
      </c>
      <c r="I19" s="24">
        <v>331469.48</v>
      </c>
      <c r="J19" s="24">
        <v>6720</v>
      </c>
    </row>
    <row r="20" spans="1:10" ht="15" customHeight="1">
      <c r="A20" s="26"/>
      <c r="B20" s="26"/>
      <c r="C20" s="26" t="s">
        <v>372</v>
      </c>
      <c r="D20" s="26"/>
      <c r="E20" s="26" t="s">
        <v>412</v>
      </c>
      <c r="F20" s="26"/>
      <c r="G20" s="24">
        <v>1610525.62</v>
      </c>
      <c r="H20" s="24">
        <v>1272336.14</v>
      </c>
      <c r="I20" s="24">
        <v>331469.48</v>
      </c>
      <c r="J20" s="24">
        <v>6720</v>
      </c>
    </row>
    <row r="21" spans="1:10" ht="15" customHeight="1">
      <c r="A21" s="26"/>
      <c r="B21" s="26" t="s">
        <v>253</v>
      </c>
      <c r="C21" s="26"/>
      <c r="D21" s="26"/>
      <c r="E21" s="26" t="s">
        <v>252</v>
      </c>
      <c r="F21" s="26"/>
      <c r="G21" s="24">
        <v>4353778.86</v>
      </c>
      <c r="H21" s="24">
        <v>3461511.12</v>
      </c>
      <c r="I21" s="24">
        <v>880807.74</v>
      </c>
      <c r="J21" s="24">
        <v>11460</v>
      </c>
    </row>
    <row r="22" spans="1:10" ht="15" customHeight="1">
      <c r="A22" s="26"/>
      <c r="B22" s="26"/>
      <c r="C22" s="26" t="s">
        <v>372</v>
      </c>
      <c r="D22" s="26"/>
      <c r="E22" s="26" t="s">
        <v>315</v>
      </c>
      <c r="F22" s="26"/>
      <c r="G22" s="24">
        <v>4353778.86</v>
      </c>
      <c r="H22" s="24">
        <v>3461511.12</v>
      </c>
      <c r="I22" s="24">
        <v>880807.74</v>
      </c>
      <c r="J22" s="24">
        <v>11460</v>
      </c>
    </row>
    <row r="23" spans="1:10" ht="15" customHeight="1">
      <c r="A23" s="26"/>
      <c r="B23" s="26" t="s">
        <v>3</v>
      </c>
      <c r="C23" s="26"/>
      <c r="D23" s="26"/>
      <c r="E23" s="26" t="s">
        <v>490</v>
      </c>
      <c r="F23" s="26"/>
      <c r="G23" s="24">
        <v>1131475.13</v>
      </c>
      <c r="H23" s="24">
        <v>886510.28</v>
      </c>
      <c r="I23" s="24">
        <v>244604.85</v>
      </c>
      <c r="J23" s="24">
        <v>360</v>
      </c>
    </row>
    <row r="24" spans="1:10" ht="15" customHeight="1">
      <c r="A24" s="26"/>
      <c r="B24" s="26"/>
      <c r="C24" s="26" t="s">
        <v>372</v>
      </c>
      <c r="D24" s="26"/>
      <c r="E24" s="26" t="s">
        <v>384</v>
      </c>
      <c r="F24" s="26"/>
      <c r="G24" s="24">
        <v>1131475.13</v>
      </c>
      <c r="H24" s="24">
        <v>886510.28</v>
      </c>
      <c r="I24" s="24">
        <v>244604.85</v>
      </c>
      <c r="J24" s="24">
        <v>360</v>
      </c>
    </row>
    <row r="25" spans="1:10" ht="15" customHeight="1">
      <c r="A25" s="26"/>
      <c r="B25" s="26" t="s">
        <v>278</v>
      </c>
      <c r="C25" s="26"/>
      <c r="D25" s="26"/>
      <c r="E25" s="26" t="s">
        <v>151</v>
      </c>
      <c r="F25" s="26"/>
      <c r="G25" s="24">
        <v>1931518.38</v>
      </c>
      <c r="H25" s="24">
        <v>1426469</v>
      </c>
      <c r="I25" s="24">
        <v>492449.38</v>
      </c>
      <c r="J25" s="24">
        <v>12600</v>
      </c>
    </row>
    <row r="26" spans="1:10" ht="15" customHeight="1">
      <c r="A26" s="26"/>
      <c r="B26" s="26"/>
      <c r="C26" s="26" t="s">
        <v>372</v>
      </c>
      <c r="D26" s="26"/>
      <c r="E26" s="26" t="s">
        <v>197</v>
      </c>
      <c r="F26" s="26"/>
      <c r="G26" s="24">
        <v>1931518.38</v>
      </c>
      <c r="H26" s="24">
        <v>1426469</v>
      </c>
      <c r="I26" s="24">
        <v>492449.38</v>
      </c>
      <c r="J26" s="24">
        <v>12600</v>
      </c>
    </row>
    <row r="27" spans="1:10" ht="15" customHeight="1">
      <c r="A27" s="26"/>
      <c r="B27" s="26" t="s">
        <v>44</v>
      </c>
      <c r="C27" s="26"/>
      <c r="D27" s="26"/>
      <c r="E27" s="26" t="s">
        <v>470</v>
      </c>
      <c r="F27" s="26"/>
      <c r="G27" s="24">
        <v>748899.48</v>
      </c>
      <c r="H27" s="24">
        <v>594742</v>
      </c>
      <c r="I27" s="24">
        <v>153857.48</v>
      </c>
      <c r="J27" s="24">
        <v>300</v>
      </c>
    </row>
    <row r="28" spans="1:10" ht="15" customHeight="1">
      <c r="A28" s="26"/>
      <c r="B28" s="26"/>
      <c r="C28" s="26" t="s">
        <v>372</v>
      </c>
      <c r="D28" s="26"/>
      <c r="E28" s="26" t="s">
        <v>374</v>
      </c>
      <c r="F28" s="26"/>
      <c r="G28" s="24">
        <v>739299.48</v>
      </c>
      <c r="H28" s="24">
        <v>594742</v>
      </c>
      <c r="I28" s="24">
        <v>144257.48</v>
      </c>
      <c r="J28" s="24">
        <v>300</v>
      </c>
    </row>
    <row r="29" spans="1:10" ht="15" customHeight="1">
      <c r="A29" s="26"/>
      <c r="B29" s="26"/>
      <c r="C29" s="26" t="s">
        <v>38</v>
      </c>
      <c r="D29" s="26"/>
      <c r="E29" s="26" t="s">
        <v>311</v>
      </c>
      <c r="F29" s="26"/>
      <c r="G29" s="24">
        <v>9600</v>
      </c>
      <c r="H29" s="24">
        <v>0</v>
      </c>
      <c r="I29" s="24">
        <v>9600</v>
      </c>
      <c r="J29" s="24">
        <v>0</v>
      </c>
    </row>
    <row r="30" spans="1:10" ht="15" customHeight="1">
      <c r="A30" s="26"/>
      <c r="B30" s="26" t="s">
        <v>285</v>
      </c>
      <c r="C30" s="26"/>
      <c r="D30" s="26"/>
      <c r="E30" s="26" t="s">
        <v>270</v>
      </c>
      <c r="F30" s="26"/>
      <c r="G30" s="24">
        <v>5771963.91</v>
      </c>
      <c r="H30" s="24">
        <v>4181252.85</v>
      </c>
      <c r="I30" s="24">
        <v>1538211.06</v>
      </c>
      <c r="J30" s="24">
        <v>52500</v>
      </c>
    </row>
    <row r="31" spans="1:10" ht="15" customHeight="1">
      <c r="A31" s="26"/>
      <c r="B31" s="26"/>
      <c r="C31" s="26" t="s">
        <v>372</v>
      </c>
      <c r="D31" s="26"/>
      <c r="E31" s="26" t="s">
        <v>261</v>
      </c>
      <c r="F31" s="26"/>
      <c r="G31" s="24">
        <v>5771963.91</v>
      </c>
      <c r="H31" s="24">
        <v>4181252.85</v>
      </c>
      <c r="I31" s="24">
        <v>1538211.06</v>
      </c>
      <c r="J31" s="24">
        <v>52500</v>
      </c>
    </row>
    <row r="32" spans="1:10" ht="15" customHeight="1">
      <c r="A32" s="26"/>
      <c r="B32" s="26" t="s">
        <v>433</v>
      </c>
      <c r="C32" s="26"/>
      <c r="D32" s="26"/>
      <c r="E32" s="26" t="s">
        <v>466</v>
      </c>
      <c r="F32" s="26"/>
      <c r="G32" s="24">
        <v>749338.32</v>
      </c>
      <c r="H32" s="24">
        <v>623876</v>
      </c>
      <c r="I32" s="24">
        <v>120362.32</v>
      </c>
      <c r="J32" s="24">
        <v>5100</v>
      </c>
    </row>
    <row r="33" spans="1:10" ht="15" customHeight="1">
      <c r="A33" s="26"/>
      <c r="B33" s="26"/>
      <c r="C33" s="26" t="s">
        <v>372</v>
      </c>
      <c r="D33" s="26"/>
      <c r="E33" s="26" t="s">
        <v>145</v>
      </c>
      <c r="F33" s="26"/>
      <c r="G33" s="24">
        <v>749338.32</v>
      </c>
      <c r="H33" s="24">
        <v>623876</v>
      </c>
      <c r="I33" s="24">
        <v>120362.32</v>
      </c>
      <c r="J33" s="24">
        <v>5100</v>
      </c>
    </row>
    <row r="34" spans="1:10" ht="15" customHeight="1">
      <c r="A34" s="26"/>
      <c r="B34" s="26" t="s">
        <v>202</v>
      </c>
      <c r="C34" s="26"/>
      <c r="D34" s="26"/>
      <c r="E34" s="26" t="s">
        <v>489</v>
      </c>
      <c r="F34" s="26"/>
      <c r="G34" s="24">
        <v>180190.98</v>
      </c>
      <c r="H34" s="24">
        <v>145463</v>
      </c>
      <c r="I34" s="24">
        <v>34607.98</v>
      </c>
      <c r="J34" s="24">
        <v>120</v>
      </c>
    </row>
    <row r="35" spans="1:10" ht="15" customHeight="1">
      <c r="A35" s="26"/>
      <c r="B35" s="26"/>
      <c r="C35" s="26" t="s">
        <v>372</v>
      </c>
      <c r="D35" s="26"/>
      <c r="E35" s="26" t="s">
        <v>171</v>
      </c>
      <c r="F35" s="26"/>
      <c r="G35" s="24">
        <v>180190.98</v>
      </c>
      <c r="H35" s="24">
        <v>145463</v>
      </c>
      <c r="I35" s="24">
        <v>34607.98</v>
      </c>
      <c r="J35" s="24">
        <v>120</v>
      </c>
    </row>
    <row r="36" spans="1:10" ht="15" customHeight="1">
      <c r="A36" s="26"/>
      <c r="B36" s="26" t="s">
        <v>83</v>
      </c>
      <c r="C36" s="26"/>
      <c r="D36" s="26"/>
      <c r="E36" s="26" t="s">
        <v>52</v>
      </c>
      <c r="F36" s="26"/>
      <c r="G36" s="24">
        <v>511127.82</v>
      </c>
      <c r="H36" s="24">
        <v>412789</v>
      </c>
      <c r="I36" s="24">
        <v>93118.82</v>
      </c>
      <c r="J36" s="24">
        <v>5220</v>
      </c>
    </row>
    <row r="37" spans="1:10" ht="15" customHeight="1">
      <c r="A37" s="26"/>
      <c r="B37" s="26"/>
      <c r="C37" s="26" t="s">
        <v>372</v>
      </c>
      <c r="D37" s="26"/>
      <c r="E37" s="26" t="s">
        <v>165</v>
      </c>
      <c r="F37" s="26"/>
      <c r="G37" s="24">
        <v>511127.82</v>
      </c>
      <c r="H37" s="24">
        <v>412789</v>
      </c>
      <c r="I37" s="24">
        <v>93118.82</v>
      </c>
      <c r="J37" s="24">
        <v>5220</v>
      </c>
    </row>
    <row r="38" spans="1:10" ht="15" customHeight="1">
      <c r="A38" s="26"/>
      <c r="B38" s="26" t="s">
        <v>305</v>
      </c>
      <c r="C38" s="26"/>
      <c r="D38" s="26"/>
      <c r="E38" s="26" t="s">
        <v>493</v>
      </c>
      <c r="F38" s="26"/>
      <c r="G38" s="24">
        <v>303412.74</v>
      </c>
      <c r="H38" s="24">
        <v>240067</v>
      </c>
      <c r="I38" s="24">
        <v>63225.74</v>
      </c>
      <c r="J38" s="24">
        <v>120</v>
      </c>
    </row>
    <row r="39" spans="1:10" ht="15" customHeight="1">
      <c r="A39" s="26"/>
      <c r="B39" s="26"/>
      <c r="C39" s="26" t="s">
        <v>372</v>
      </c>
      <c r="D39" s="26"/>
      <c r="E39" s="26" t="s">
        <v>71</v>
      </c>
      <c r="F39" s="26"/>
      <c r="G39" s="24">
        <v>303412.74</v>
      </c>
      <c r="H39" s="24">
        <v>240067</v>
      </c>
      <c r="I39" s="24">
        <v>63225.74</v>
      </c>
      <c r="J39" s="24">
        <v>120</v>
      </c>
    </row>
    <row r="40" spans="1:10" ht="15" customHeight="1">
      <c r="A40" s="26"/>
      <c r="B40" s="26" t="s">
        <v>201</v>
      </c>
      <c r="C40" s="26"/>
      <c r="D40" s="26"/>
      <c r="E40" s="26" t="s">
        <v>289</v>
      </c>
      <c r="F40" s="26"/>
      <c r="G40" s="24">
        <v>1376382.68</v>
      </c>
      <c r="H40" s="24">
        <v>1091748.71</v>
      </c>
      <c r="I40" s="24">
        <v>284153.97</v>
      </c>
      <c r="J40" s="24">
        <v>480</v>
      </c>
    </row>
    <row r="41" spans="1:10" ht="15" customHeight="1">
      <c r="A41" s="26"/>
      <c r="B41" s="26"/>
      <c r="C41" s="26" t="s">
        <v>372</v>
      </c>
      <c r="D41" s="26"/>
      <c r="E41" s="26" t="s">
        <v>363</v>
      </c>
      <c r="F41" s="26"/>
      <c r="G41" s="24">
        <v>1376382.68</v>
      </c>
      <c r="H41" s="24">
        <v>1091748.71</v>
      </c>
      <c r="I41" s="24">
        <v>284153.97</v>
      </c>
      <c r="J41" s="24">
        <v>480</v>
      </c>
    </row>
    <row r="42" spans="1:10" ht="15" customHeight="1">
      <c r="A42" s="26"/>
      <c r="B42" s="26" t="s">
        <v>116</v>
      </c>
      <c r="C42" s="26"/>
      <c r="D42" s="26"/>
      <c r="E42" s="26" t="s">
        <v>15</v>
      </c>
      <c r="F42" s="26"/>
      <c r="G42" s="24">
        <v>5590051.58</v>
      </c>
      <c r="H42" s="24">
        <v>4055420.14</v>
      </c>
      <c r="I42" s="24">
        <v>1498031.44</v>
      </c>
      <c r="J42" s="24">
        <v>36600</v>
      </c>
    </row>
    <row r="43" spans="1:10" ht="15" customHeight="1">
      <c r="A43" s="26"/>
      <c r="B43" s="26"/>
      <c r="C43" s="26" t="s">
        <v>372</v>
      </c>
      <c r="D43" s="26"/>
      <c r="E43" s="26" t="s">
        <v>455</v>
      </c>
      <c r="F43" s="26"/>
      <c r="G43" s="24">
        <v>5590051.58</v>
      </c>
      <c r="H43" s="24">
        <v>4055420.14</v>
      </c>
      <c r="I43" s="24">
        <v>1498031.44</v>
      </c>
      <c r="J43" s="24">
        <v>36600</v>
      </c>
    </row>
    <row r="44" spans="1:10" ht="15" customHeight="1">
      <c r="A44" s="26"/>
      <c r="B44" s="26" t="s">
        <v>227</v>
      </c>
      <c r="C44" s="26"/>
      <c r="D44" s="26"/>
      <c r="E44" s="26" t="s">
        <v>51</v>
      </c>
      <c r="F44" s="26"/>
      <c r="G44" s="24">
        <v>1265469.7</v>
      </c>
      <c r="H44" s="24">
        <v>973525</v>
      </c>
      <c r="I44" s="24">
        <v>291344.7</v>
      </c>
      <c r="J44" s="24">
        <v>600</v>
      </c>
    </row>
    <row r="45" spans="1:10" ht="15" customHeight="1">
      <c r="A45" s="26"/>
      <c r="B45" s="26"/>
      <c r="C45" s="26" t="s">
        <v>372</v>
      </c>
      <c r="D45" s="26"/>
      <c r="E45" s="26" t="s">
        <v>269</v>
      </c>
      <c r="F45" s="26"/>
      <c r="G45" s="24">
        <v>1265469.7</v>
      </c>
      <c r="H45" s="24">
        <v>973525</v>
      </c>
      <c r="I45" s="24">
        <v>291344.7</v>
      </c>
      <c r="J45" s="24">
        <v>600</v>
      </c>
    </row>
    <row r="46" spans="1:10" ht="15" customHeight="1">
      <c r="A46" s="26"/>
      <c r="B46" s="26" t="s">
        <v>342</v>
      </c>
      <c r="C46" s="26"/>
      <c r="D46" s="26"/>
      <c r="E46" s="26" t="s">
        <v>463</v>
      </c>
      <c r="F46" s="26"/>
      <c r="G46" s="24">
        <v>1029742.15</v>
      </c>
      <c r="H46" s="24">
        <v>807428.7</v>
      </c>
      <c r="I46" s="24">
        <v>221653.45</v>
      </c>
      <c r="J46" s="24">
        <v>660</v>
      </c>
    </row>
    <row r="47" spans="1:10" ht="15" customHeight="1">
      <c r="A47" s="26"/>
      <c r="B47" s="26"/>
      <c r="C47" s="26" t="s">
        <v>372</v>
      </c>
      <c r="D47" s="26"/>
      <c r="E47" s="26" t="s">
        <v>138</v>
      </c>
      <c r="F47" s="26"/>
      <c r="G47" s="24">
        <v>1029742.15</v>
      </c>
      <c r="H47" s="24">
        <v>807428.7</v>
      </c>
      <c r="I47" s="24">
        <v>221653.45</v>
      </c>
      <c r="J47" s="24">
        <v>660</v>
      </c>
    </row>
    <row r="48" spans="1:10" ht="15" customHeight="1">
      <c r="A48" s="26"/>
      <c r="B48" s="26" t="s">
        <v>462</v>
      </c>
      <c r="C48" s="26"/>
      <c r="D48" s="26"/>
      <c r="E48" s="26" t="s">
        <v>103</v>
      </c>
      <c r="F48" s="26"/>
      <c r="G48" s="24">
        <v>611934.36</v>
      </c>
      <c r="H48" s="24">
        <v>478302</v>
      </c>
      <c r="I48" s="24">
        <v>128412.36</v>
      </c>
      <c r="J48" s="24">
        <v>5220</v>
      </c>
    </row>
    <row r="49" spans="1:10" ht="15" customHeight="1">
      <c r="A49" s="26"/>
      <c r="B49" s="26"/>
      <c r="C49" s="26" t="s">
        <v>372</v>
      </c>
      <c r="D49" s="26"/>
      <c r="E49" s="26" t="s">
        <v>64</v>
      </c>
      <c r="F49" s="26"/>
      <c r="G49" s="24">
        <v>611934.36</v>
      </c>
      <c r="H49" s="24">
        <v>478302</v>
      </c>
      <c r="I49" s="24">
        <v>128412.36</v>
      </c>
      <c r="J49" s="24">
        <v>5220</v>
      </c>
    </row>
    <row r="50" spans="1:10" ht="15" customHeight="1">
      <c r="A50" s="26" t="s">
        <v>242</v>
      </c>
      <c r="B50" s="26"/>
      <c r="C50" s="26"/>
      <c r="D50" s="26"/>
      <c r="E50" s="26" t="s">
        <v>74</v>
      </c>
      <c r="F50" s="26"/>
      <c r="G50" s="24">
        <v>574598.34</v>
      </c>
      <c r="H50" s="24">
        <v>465442.29</v>
      </c>
      <c r="I50" s="24">
        <v>103096.05</v>
      </c>
      <c r="J50" s="24">
        <v>6060</v>
      </c>
    </row>
    <row r="51" spans="1:10" ht="15" customHeight="1">
      <c r="A51" s="26"/>
      <c r="B51" s="26" t="s">
        <v>253</v>
      </c>
      <c r="C51" s="26"/>
      <c r="D51" s="26"/>
      <c r="E51" s="26" t="s">
        <v>43</v>
      </c>
      <c r="F51" s="26"/>
      <c r="G51" s="24">
        <v>574598.34</v>
      </c>
      <c r="H51" s="24">
        <v>465442.29</v>
      </c>
      <c r="I51" s="24">
        <v>103096.05</v>
      </c>
      <c r="J51" s="24">
        <v>6060</v>
      </c>
    </row>
    <row r="52" spans="1:10" ht="15" customHeight="1">
      <c r="A52" s="26"/>
      <c r="B52" s="26"/>
      <c r="C52" s="26" t="s">
        <v>146</v>
      </c>
      <c r="D52" s="26"/>
      <c r="E52" s="26" t="s">
        <v>86</v>
      </c>
      <c r="F52" s="26"/>
      <c r="G52" s="24">
        <v>574598.34</v>
      </c>
      <c r="H52" s="24">
        <v>465442.29</v>
      </c>
      <c r="I52" s="24">
        <v>103096.05</v>
      </c>
      <c r="J52" s="24">
        <v>6060</v>
      </c>
    </row>
    <row r="53" spans="1:10" ht="15" customHeight="1">
      <c r="A53" s="26" t="s">
        <v>124</v>
      </c>
      <c r="B53" s="26"/>
      <c r="C53" s="26"/>
      <c r="D53" s="26"/>
      <c r="E53" s="26" t="s">
        <v>206</v>
      </c>
      <c r="F53" s="26"/>
      <c r="G53" s="24">
        <v>43070800.17</v>
      </c>
      <c r="H53" s="24">
        <v>31661782.28</v>
      </c>
      <c r="I53" s="24">
        <v>11328173.89</v>
      </c>
      <c r="J53" s="24">
        <v>80844</v>
      </c>
    </row>
    <row r="54" spans="1:10" ht="15" customHeight="1">
      <c r="A54" s="26"/>
      <c r="B54" s="26" t="s">
        <v>255</v>
      </c>
      <c r="C54" s="26"/>
      <c r="D54" s="26"/>
      <c r="E54" s="26" t="s">
        <v>268</v>
      </c>
      <c r="F54" s="26"/>
      <c r="G54" s="24">
        <v>28862217.23</v>
      </c>
      <c r="H54" s="24">
        <v>21251513.28</v>
      </c>
      <c r="I54" s="24">
        <v>7592223.95</v>
      </c>
      <c r="J54" s="24">
        <v>18480</v>
      </c>
    </row>
    <row r="55" spans="1:10" ht="15" customHeight="1">
      <c r="A55" s="26"/>
      <c r="B55" s="26"/>
      <c r="C55" s="26" t="s">
        <v>372</v>
      </c>
      <c r="D55" s="26"/>
      <c r="E55" s="26" t="s">
        <v>226</v>
      </c>
      <c r="F55" s="26"/>
      <c r="G55" s="24">
        <v>24981667.13</v>
      </c>
      <c r="H55" s="24">
        <v>18755758.28</v>
      </c>
      <c r="I55" s="24">
        <v>6208088.85</v>
      </c>
      <c r="J55" s="24">
        <v>17820</v>
      </c>
    </row>
    <row r="56" spans="1:10" ht="15" customHeight="1">
      <c r="A56" s="26"/>
      <c r="B56" s="26"/>
      <c r="C56" s="26" t="s">
        <v>39</v>
      </c>
      <c r="D56" s="26"/>
      <c r="E56" s="26" t="s">
        <v>362</v>
      </c>
      <c r="F56" s="26"/>
      <c r="G56" s="24">
        <v>3880550.1</v>
      </c>
      <c r="H56" s="24">
        <v>2495755</v>
      </c>
      <c r="I56" s="24">
        <v>1384135.1</v>
      </c>
      <c r="J56" s="24">
        <v>660</v>
      </c>
    </row>
    <row r="57" spans="1:10" ht="15" customHeight="1">
      <c r="A57" s="26"/>
      <c r="B57" s="26" t="s">
        <v>4</v>
      </c>
      <c r="C57" s="26"/>
      <c r="D57" s="26"/>
      <c r="E57" s="26" t="s">
        <v>385</v>
      </c>
      <c r="F57" s="26"/>
      <c r="G57" s="24">
        <v>3717965.48</v>
      </c>
      <c r="H57" s="24">
        <v>2690784</v>
      </c>
      <c r="I57" s="24">
        <v>1017137.48</v>
      </c>
      <c r="J57" s="24">
        <v>10044</v>
      </c>
    </row>
    <row r="58" spans="1:10" ht="15" customHeight="1">
      <c r="A58" s="26"/>
      <c r="B58" s="26"/>
      <c r="C58" s="26" t="s">
        <v>372</v>
      </c>
      <c r="D58" s="26"/>
      <c r="E58" s="26" t="s">
        <v>9</v>
      </c>
      <c r="F58" s="26"/>
      <c r="G58" s="24">
        <v>3717965.48</v>
      </c>
      <c r="H58" s="24">
        <v>2690784</v>
      </c>
      <c r="I58" s="24">
        <v>1017137.48</v>
      </c>
      <c r="J58" s="24">
        <v>10044</v>
      </c>
    </row>
    <row r="59" spans="1:10" ht="15" customHeight="1">
      <c r="A59" s="26"/>
      <c r="B59" s="26" t="s">
        <v>369</v>
      </c>
      <c r="C59" s="26"/>
      <c r="D59" s="26"/>
      <c r="E59" s="26" t="s">
        <v>147</v>
      </c>
      <c r="F59" s="26"/>
      <c r="G59" s="24">
        <v>6764409.2</v>
      </c>
      <c r="H59" s="24">
        <v>4959726</v>
      </c>
      <c r="I59" s="24">
        <v>1771623.2</v>
      </c>
      <c r="J59" s="24">
        <v>33060</v>
      </c>
    </row>
    <row r="60" spans="1:10" ht="15" customHeight="1">
      <c r="A60" s="26"/>
      <c r="B60" s="26"/>
      <c r="C60" s="26" t="s">
        <v>372</v>
      </c>
      <c r="D60" s="26"/>
      <c r="E60" s="26" t="s">
        <v>318</v>
      </c>
      <c r="F60" s="26"/>
      <c r="G60" s="24">
        <v>6764409.2</v>
      </c>
      <c r="H60" s="24">
        <v>4959726</v>
      </c>
      <c r="I60" s="24">
        <v>1771623.2</v>
      </c>
      <c r="J60" s="24">
        <v>33060</v>
      </c>
    </row>
    <row r="61" spans="1:10" ht="15" customHeight="1">
      <c r="A61" s="26"/>
      <c r="B61" s="26" t="s">
        <v>253</v>
      </c>
      <c r="C61" s="26"/>
      <c r="D61" s="26"/>
      <c r="E61" s="26" t="s">
        <v>423</v>
      </c>
      <c r="F61" s="26"/>
      <c r="G61" s="24">
        <v>3726208.26</v>
      </c>
      <c r="H61" s="24">
        <v>2759759</v>
      </c>
      <c r="I61" s="24">
        <v>947189.26</v>
      </c>
      <c r="J61" s="24">
        <v>19260</v>
      </c>
    </row>
    <row r="62" spans="1:10" ht="15" customHeight="1">
      <c r="A62" s="26"/>
      <c r="B62" s="26"/>
      <c r="C62" s="26" t="s">
        <v>372</v>
      </c>
      <c r="D62" s="26"/>
      <c r="E62" s="26" t="s">
        <v>277</v>
      </c>
      <c r="F62" s="26"/>
      <c r="G62" s="24">
        <v>3726208.26</v>
      </c>
      <c r="H62" s="24">
        <v>2759759</v>
      </c>
      <c r="I62" s="24">
        <v>947189.26</v>
      </c>
      <c r="J62" s="24">
        <v>19260</v>
      </c>
    </row>
    <row r="63" spans="1:10" ht="15" customHeight="1">
      <c r="A63" s="26" t="s">
        <v>480</v>
      </c>
      <c r="B63" s="26"/>
      <c r="C63" s="26"/>
      <c r="D63" s="26"/>
      <c r="E63" s="26" t="s">
        <v>360</v>
      </c>
      <c r="F63" s="26"/>
      <c r="G63" s="24">
        <v>191272119.17</v>
      </c>
      <c r="H63" s="24">
        <v>164261701.99</v>
      </c>
      <c r="I63" s="24">
        <v>8897647.039999997</v>
      </c>
      <c r="J63" s="24">
        <v>18112770.14</v>
      </c>
    </row>
    <row r="64" spans="1:10" ht="15" customHeight="1">
      <c r="A64" s="26"/>
      <c r="B64" s="26" t="s">
        <v>372</v>
      </c>
      <c r="C64" s="26"/>
      <c r="D64" s="26"/>
      <c r="E64" s="26" t="s">
        <v>123</v>
      </c>
      <c r="F64" s="26"/>
      <c r="G64" s="24">
        <v>6540782.65</v>
      </c>
      <c r="H64" s="24">
        <v>5310869.84</v>
      </c>
      <c r="I64" s="24">
        <v>648853.26</v>
      </c>
      <c r="J64" s="24">
        <v>581059.55</v>
      </c>
    </row>
    <row r="65" spans="1:10" ht="15" customHeight="1">
      <c r="A65" s="26"/>
      <c r="B65" s="26"/>
      <c r="C65" s="26" t="s">
        <v>372</v>
      </c>
      <c r="D65" s="26"/>
      <c r="E65" s="26" t="s">
        <v>6</v>
      </c>
      <c r="F65" s="26"/>
      <c r="G65" s="24">
        <v>1238059.61</v>
      </c>
      <c r="H65" s="24">
        <v>915718.07</v>
      </c>
      <c r="I65" s="24">
        <v>226040.22</v>
      </c>
      <c r="J65" s="24">
        <v>96301.32</v>
      </c>
    </row>
    <row r="66" spans="1:10" ht="15" customHeight="1">
      <c r="A66" s="26"/>
      <c r="B66" s="26"/>
      <c r="C66" s="26" t="s">
        <v>39</v>
      </c>
      <c r="D66" s="26"/>
      <c r="E66" s="26" t="s">
        <v>73</v>
      </c>
      <c r="F66" s="26"/>
      <c r="G66" s="24">
        <v>5302723.04</v>
      </c>
      <c r="H66" s="24">
        <v>4395151.77</v>
      </c>
      <c r="I66" s="24">
        <v>422813.04</v>
      </c>
      <c r="J66" s="24">
        <v>484758.23</v>
      </c>
    </row>
    <row r="67" spans="1:10" ht="15" customHeight="1">
      <c r="A67" s="26"/>
      <c r="B67" s="26" t="s">
        <v>255</v>
      </c>
      <c r="C67" s="26"/>
      <c r="D67" s="26"/>
      <c r="E67" s="26" t="s">
        <v>169</v>
      </c>
      <c r="F67" s="26"/>
      <c r="G67" s="24">
        <v>177036473.41</v>
      </c>
      <c r="H67" s="24">
        <v>152559046.52</v>
      </c>
      <c r="I67" s="24">
        <v>7604822.709999998</v>
      </c>
      <c r="J67" s="24">
        <v>16872604.18</v>
      </c>
    </row>
    <row r="68" spans="1:10" ht="15" customHeight="1">
      <c r="A68" s="26"/>
      <c r="B68" s="26"/>
      <c r="C68" s="26" t="s">
        <v>372</v>
      </c>
      <c r="D68" s="26"/>
      <c r="E68" s="26" t="s">
        <v>82</v>
      </c>
      <c r="F68" s="26"/>
      <c r="G68" s="24">
        <v>1905084.15</v>
      </c>
      <c r="H68" s="24">
        <v>1590178.87</v>
      </c>
      <c r="I68" s="24">
        <v>150835.04</v>
      </c>
      <c r="J68" s="24">
        <v>164070.24</v>
      </c>
    </row>
    <row r="69" spans="1:10" ht="15" customHeight="1">
      <c r="A69" s="26"/>
      <c r="B69" s="26"/>
      <c r="C69" s="26" t="s">
        <v>255</v>
      </c>
      <c r="D69" s="26"/>
      <c r="E69" s="26" t="s">
        <v>364</v>
      </c>
      <c r="F69" s="26"/>
      <c r="G69" s="24">
        <v>98544384.87999997</v>
      </c>
      <c r="H69" s="24">
        <v>85812227.68999998</v>
      </c>
      <c r="I69" s="24">
        <v>3105193.89</v>
      </c>
      <c r="J69" s="24">
        <v>9626963.3</v>
      </c>
    </row>
    <row r="70" spans="1:10" ht="15" customHeight="1">
      <c r="A70" s="26"/>
      <c r="B70" s="26"/>
      <c r="C70" s="26" t="s">
        <v>139</v>
      </c>
      <c r="D70" s="26"/>
      <c r="E70" s="26" t="s">
        <v>322</v>
      </c>
      <c r="F70" s="26"/>
      <c r="G70" s="24">
        <v>53591575.49000002</v>
      </c>
      <c r="H70" s="24">
        <v>46751302.46</v>
      </c>
      <c r="I70" s="24">
        <v>1777900.72</v>
      </c>
      <c r="J70" s="24">
        <v>5062372.31</v>
      </c>
    </row>
    <row r="71" spans="1:10" ht="15" customHeight="1">
      <c r="A71" s="26"/>
      <c r="B71" s="26"/>
      <c r="C71" s="26" t="s">
        <v>4</v>
      </c>
      <c r="D71" s="26"/>
      <c r="E71" s="26" t="s">
        <v>114</v>
      </c>
      <c r="F71" s="26"/>
      <c r="G71" s="24">
        <v>22995428.89</v>
      </c>
      <c r="H71" s="24">
        <v>18405337.5</v>
      </c>
      <c r="I71" s="24">
        <v>2570893.06</v>
      </c>
      <c r="J71" s="24">
        <v>2019198.33</v>
      </c>
    </row>
    <row r="72" spans="1:10" ht="15" customHeight="1">
      <c r="A72" s="26"/>
      <c r="B72" s="26" t="s">
        <v>139</v>
      </c>
      <c r="C72" s="26"/>
      <c r="D72" s="26"/>
      <c r="E72" s="26" t="s">
        <v>396</v>
      </c>
      <c r="F72" s="26"/>
      <c r="G72" s="24">
        <v>3743273.08</v>
      </c>
      <c r="H72" s="24">
        <v>3119425.81</v>
      </c>
      <c r="I72" s="24">
        <v>291021.04</v>
      </c>
      <c r="J72" s="24">
        <v>332826.23</v>
      </c>
    </row>
    <row r="73" spans="1:10" ht="15" customHeight="1">
      <c r="A73" s="26"/>
      <c r="B73" s="26"/>
      <c r="C73" s="26" t="s">
        <v>255</v>
      </c>
      <c r="D73" s="26"/>
      <c r="E73" s="26" t="s">
        <v>341</v>
      </c>
      <c r="F73" s="26"/>
      <c r="G73" s="24">
        <v>3743273.08</v>
      </c>
      <c r="H73" s="24">
        <v>3119425.81</v>
      </c>
      <c r="I73" s="24">
        <v>291021.04</v>
      </c>
      <c r="J73" s="24">
        <v>332826.23</v>
      </c>
    </row>
    <row r="74" spans="1:10" ht="15" customHeight="1">
      <c r="A74" s="26"/>
      <c r="B74" s="26" t="s">
        <v>146</v>
      </c>
      <c r="C74" s="26"/>
      <c r="D74" s="26"/>
      <c r="E74" s="26" t="s">
        <v>434</v>
      </c>
      <c r="F74" s="26"/>
      <c r="G74" s="24">
        <v>1001071.92</v>
      </c>
      <c r="H74" s="24">
        <v>867967.04</v>
      </c>
      <c r="I74" s="24">
        <v>60380.7</v>
      </c>
      <c r="J74" s="24">
        <v>72724.18</v>
      </c>
    </row>
    <row r="75" spans="1:10" ht="15" customHeight="1">
      <c r="A75" s="26"/>
      <c r="B75" s="26"/>
      <c r="C75" s="26" t="s">
        <v>372</v>
      </c>
      <c r="D75" s="26"/>
      <c r="E75" s="26" t="s">
        <v>152</v>
      </c>
      <c r="F75" s="26"/>
      <c r="G75" s="24">
        <v>1001071.92</v>
      </c>
      <c r="H75" s="24">
        <v>867967.04</v>
      </c>
      <c r="I75" s="24">
        <v>60380.7</v>
      </c>
      <c r="J75" s="24">
        <v>72724.18</v>
      </c>
    </row>
    <row r="76" spans="1:10" ht="15" customHeight="1">
      <c r="A76" s="26"/>
      <c r="B76" s="26" t="s">
        <v>3</v>
      </c>
      <c r="C76" s="26"/>
      <c r="D76" s="26"/>
      <c r="E76" s="26" t="s">
        <v>350</v>
      </c>
      <c r="F76" s="26"/>
      <c r="G76" s="24">
        <v>2950518.11</v>
      </c>
      <c r="H76" s="24">
        <v>2404392.78</v>
      </c>
      <c r="I76" s="24">
        <v>292569.33</v>
      </c>
      <c r="J76" s="24">
        <v>253556</v>
      </c>
    </row>
    <row r="77" spans="1:10" ht="15" customHeight="1">
      <c r="A77" s="26"/>
      <c r="B77" s="26"/>
      <c r="C77" s="26" t="s">
        <v>372</v>
      </c>
      <c r="D77" s="26"/>
      <c r="E77" s="26" t="s">
        <v>195</v>
      </c>
      <c r="F77" s="26"/>
      <c r="G77" s="24">
        <v>1262350.68</v>
      </c>
      <c r="H77" s="24">
        <v>1042265.89</v>
      </c>
      <c r="I77" s="24">
        <v>106474.97</v>
      </c>
      <c r="J77" s="24">
        <v>113609.82</v>
      </c>
    </row>
    <row r="78" spans="1:10" ht="15" customHeight="1">
      <c r="A78" s="26"/>
      <c r="B78" s="26"/>
      <c r="C78" s="26" t="s">
        <v>255</v>
      </c>
      <c r="D78" s="26"/>
      <c r="E78" s="26" t="s">
        <v>448</v>
      </c>
      <c r="F78" s="26"/>
      <c r="G78" s="24">
        <v>1688167.43</v>
      </c>
      <c r="H78" s="24">
        <v>1362126.89</v>
      </c>
      <c r="I78" s="24">
        <v>186094.36</v>
      </c>
      <c r="J78" s="24">
        <v>139946.18</v>
      </c>
    </row>
    <row r="79" spans="1:10" ht="15" customHeight="1">
      <c r="A79" s="26" t="s">
        <v>356</v>
      </c>
      <c r="B79" s="26"/>
      <c r="C79" s="26"/>
      <c r="D79" s="26"/>
      <c r="E79" s="26" t="s">
        <v>164</v>
      </c>
      <c r="F79" s="26"/>
      <c r="G79" s="24">
        <v>1484373.65</v>
      </c>
      <c r="H79" s="24">
        <v>1204610.56</v>
      </c>
      <c r="I79" s="24">
        <v>279283.09</v>
      </c>
      <c r="J79" s="24">
        <v>480</v>
      </c>
    </row>
    <row r="80" spans="1:10" ht="15" customHeight="1">
      <c r="A80" s="26"/>
      <c r="B80" s="26" t="s">
        <v>372</v>
      </c>
      <c r="C80" s="26"/>
      <c r="D80" s="26"/>
      <c r="E80" s="26" t="s">
        <v>441</v>
      </c>
      <c r="F80" s="26"/>
      <c r="G80" s="24">
        <v>1484373.65</v>
      </c>
      <c r="H80" s="24">
        <v>1204610.56</v>
      </c>
      <c r="I80" s="24">
        <v>279283.09</v>
      </c>
      <c r="J80" s="24">
        <v>480</v>
      </c>
    </row>
    <row r="81" spans="1:10" ht="15" customHeight="1">
      <c r="A81" s="26"/>
      <c r="B81" s="26"/>
      <c r="C81" s="26" t="s">
        <v>372</v>
      </c>
      <c r="D81" s="26"/>
      <c r="E81" s="26" t="s">
        <v>219</v>
      </c>
      <c r="F81" s="26"/>
      <c r="G81" s="24">
        <v>1484373.65</v>
      </c>
      <c r="H81" s="24">
        <v>1204610.56</v>
      </c>
      <c r="I81" s="24">
        <v>279283.09</v>
      </c>
      <c r="J81" s="24">
        <v>480</v>
      </c>
    </row>
    <row r="82" spans="1:10" ht="15" customHeight="1">
      <c r="A82" s="26" t="s">
        <v>241</v>
      </c>
      <c r="B82" s="26"/>
      <c r="C82" s="26"/>
      <c r="D82" s="26"/>
      <c r="E82" s="26" t="s">
        <v>273</v>
      </c>
      <c r="F82" s="26"/>
      <c r="G82" s="24">
        <v>5245427.05</v>
      </c>
      <c r="H82" s="24">
        <v>4402368.64</v>
      </c>
      <c r="I82" s="24">
        <v>832378.41</v>
      </c>
      <c r="J82" s="24">
        <v>10680</v>
      </c>
    </row>
    <row r="83" spans="1:10" ht="15" customHeight="1">
      <c r="A83" s="26"/>
      <c r="B83" s="26" t="s">
        <v>372</v>
      </c>
      <c r="C83" s="26"/>
      <c r="D83" s="26"/>
      <c r="E83" s="26" t="s">
        <v>347</v>
      </c>
      <c r="F83" s="26"/>
      <c r="G83" s="24">
        <v>4632810.73</v>
      </c>
      <c r="H83" s="24">
        <v>3844180.09</v>
      </c>
      <c r="I83" s="24">
        <v>777950.64</v>
      </c>
      <c r="J83" s="24">
        <v>10680</v>
      </c>
    </row>
    <row r="84" spans="1:10" ht="15" customHeight="1">
      <c r="A84" s="26"/>
      <c r="B84" s="26"/>
      <c r="C84" s="26" t="s">
        <v>372</v>
      </c>
      <c r="D84" s="26"/>
      <c r="E84" s="26" t="s">
        <v>205</v>
      </c>
      <c r="F84" s="26"/>
      <c r="G84" s="24">
        <v>4632810.73</v>
      </c>
      <c r="H84" s="24">
        <v>3844180.09</v>
      </c>
      <c r="I84" s="24">
        <v>777950.64</v>
      </c>
      <c r="J84" s="24">
        <v>10680</v>
      </c>
    </row>
    <row r="85" spans="1:10" ht="15" customHeight="1">
      <c r="A85" s="26"/>
      <c r="B85" s="26" t="s">
        <v>255</v>
      </c>
      <c r="C85" s="26"/>
      <c r="D85" s="26"/>
      <c r="E85" s="26" t="s">
        <v>452</v>
      </c>
      <c r="F85" s="26"/>
      <c r="G85" s="24">
        <v>184092.03</v>
      </c>
      <c r="H85" s="24">
        <v>155658.85</v>
      </c>
      <c r="I85" s="24">
        <v>28433.18</v>
      </c>
      <c r="J85" s="24">
        <v>0</v>
      </c>
    </row>
    <row r="86" spans="1:10" ht="15" customHeight="1">
      <c r="A86" s="26"/>
      <c r="B86" s="26"/>
      <c r="C86" s="26" t="s">
        <v>372</v>
      </c>
      <c r="D86" s="26"/>
      <c r="E86" s="26" t="s">
        <v>187</v>
      </c>
      <c r="F86" s="26"/>
      <c r="G86" s="24">
        <v>184092.03</v>
      </c>
      <c r="H86" s="24">
        <v>155658.85</v>
      </c>
      <c r="I86" s="24">
        <v>28433.18</v>
      </c>
      <c r="J86" s="24">
        <v>0</v>
      </c>
    </row>
    <row r="87" spans="1:10" ht="15" customHeight="1">
      <c r="A87" s="26"/>
      <c r="B87" s="26" t="s">
        <v>139</v>
      </c>
      <c r="C87" s="26"/>
      <c r="D87" s="26"/>
      <c r="E87" s="26" t="s">
        <v>319</v>
      </c>
      <c r="F87" s="26"/>
      <c r="G87" s="24">
        <v>428524.29</v>
      </c>
      <c r="H87" s="24">
        <v>402529.7</v>
      </c>
      <c r="I87" s="24">
        <v>25994.59</v>
      </c>
      <c r="J87" s="24">
        <v>0</v>
      </c>
    </row>
    <row r="88" spans="1:10" ht="15" customHeight="1">
      <c r="A88" s="26"/>
      <c r="B88" s="26"/>
      <c r="C88" s="26" t="s">
        <v>372</v>
      </c>
      <c r="D88" s="26"/>
      <c r="E88" s="26" t="s">
        <v>108</v>
      </c>
      <c r="F88" s="26"/>
      <c r="G88" s="24">
        <v>428524.29</v>
      </c>
      <c r="H88" s="24">
        <v>402529.7</v>
      </c>
      <c r="I88" s="24">
        <v>25994.59</v>
      </c>
      <c r="J88" s="24">
        <v>0</v>
      </c>
    </row>
    <row r="89" spans="1:10" ht="15" customHeight="1">
      <c r="A89" s="26" t="s">
        <v>122</v>
      </c>
      <c r="B89" s="26"/>
      <c r="C89" s="26"/>
      <c r="D89" s="26"/>
      <c r="E89" s="26" t="s">
        <v>330</v>
      </c>
      <c r="F89" s="26"/>
      <c r="G89" s="24">
        <v>131270432.25</v>
      </c>
      <c r="H89" s="24">
        <v>17046564.29</v>
      </c>
      <c r="I89" s="24">
        <v>1846348.96</v>
      </c>
      <c r="J89" s="24">
        <v>112377519</v>
      </c>
    </row>
    <row r="90" spans="1:10" ht="15" customHeight="1">
      <c r="A90" s="26"/>
      <c r="B90" s="26" t="s">
        <v>372</v>
      </c>
      <c r="C90" s="26"/>
      <c r="D90" s="26"/>
      <c r="E90" s="26" t="s">
        <v>402</v>
      </c>
      <c r="F90" s="26"/>
      <c r="G90" s="24">
        <v>5469285.25</v>
      </c>
      <c r="H90" s="24">
        <v>4299601.15</v>
      </c>
      <c r="I90" s="24">
        <v>1155764.1</v>
      </c>
      <c r="J90" s="24">
        <v>13920</v>
      </c>
    </row>
    <row r="91" spans="1:10" ht="15" customHeight="1">
      <c r="A91" s="26"/>
      <c r="B91" s="26"/>
      <c r="C91" s="26" t="s">
        <v>372</v>
      </c>
      <c r="D91" s="26"/>
      <c r="E91" s="26" t="s">
        <v>213</v>
      </c>
      <c r="F91" s="26"/>
      <c r="G91" s="24">
        <v>5469285.25</v>
      </c>
      <c r="H91" s="24">
        <v>4299601.15</v>
      </c>
      <c r="I91" s="24">
        <v>1155764.1</v>
      </c>
      <c r="J91" s="24">
        <v>13920</v>
      </c>
    </row>
    <row r="92" spans="1:10" ht="15" customHeight="1">
      <c r="A92" s="26"/>
      <c r="B92" s="26" t="s">
        <v>255</v>
      </c>
      <c r="C92" s="26"/>
      <c r="D92" s="26"/>
      <c r="E92" s="26" t="s">
        <v>238</v>
      </c>
      <c r="F92" s="26"/>
      <c r="G92" s="24">
        <v>2975417.73</v>
      </c>
      <c r="H92" s="24">
        <v>2415919.54</v>
      </c>
      <c r="I92" s="24">
        <v>558238.19</v>
      </c>
      <c r="J92" s="24">
        <v>1260</v>
      </c>
    </row>
    <row r="93" spans="1:10" ht="15" customHeight="1">
      <c r="A93" s="26"/>
      <c r="B93" s="26"/>
      <c r="C93" s="26" t="s">
        <v>372</v>
      </c>
      <c r="D93" s="26"/>
      <c r="E93" s="26" t="s">
        <v>475</v>
      </c>
      <c r="F93" s="26"/>
      <c r="G93" s="24">
        <v>2167567.33</v>
      </c>
      <c r="H93" s="24">
        <v>1789709.54</v>
      </c>
      <c r="I93" s="24">
        <v>376657.79</v>
      </c>
      <c r="J93" s="24">
        <v>1200</v>
      </c>
    </row>
    <row r="94" spans="1:10" ht="15" customHeight="1">
      <c r="A94" s="26"/>
      <c r="B94" s="26"/>
      <c r="C94" s="26" t="s">
        <v>368</v>
      </c>
      <c r="D94" s="26"/>
      <c r="E94" s="26" t="s">
        <v>419</v>
      </c>
      <c r="F94" s="26"/>
      <c r="G94" s="24">
        <v>807850.4</v>
      </c>
      <c r="H94" s="24">
        <v>626210</v>
      </c>
      <c r="I94" s="24">
        <v>181580.4</v>
      </c>
      <c r="J94" s="24">
        <v>60</v>
      </c>
    </row>
    <row r="95" spans="1:10" ht="15" customHeight="1">
      <c r="A95" s="26"/>
      <c r="B95" s="26" t="s">
        <v>139</v>
      </c>
      <c r="C95" s="26"/>
      <c r="D95" s="26"/>
      <c r="E95" s="26" t="s">
        <v>408</v>
      </c>
      <c r="F95" s="26"/>
      <c r="G95" s="24">
        <v>9512546.45000001</v>
      </c>
      <c r="H95" s="24">
        <v>9512546.45000001</v>
      </c>
      <c r="I95" s="24">
        <v>0</v>
      </c>
      <c r="J95" s="24">
        <v>0</v>
      </c>
    </row>
    <row r="96" spans="1:10" ht="15" customHeight="1">
      <c r="A96" s="26"/>
      <c r="B96" s="26"/>
      <c r="C96" s="26" t="s">
        <v>372</v>
      </c>
      <c r="D96" s="26"/>
      <c r="E96" s="26" t="s">
        <v>134</v>
      </c>
      <c r="F96" s="26"/>
      <c r="G96" s="24">
        <v>5347680</v>
      </c>
      <c r="H96" s="24">
        <v>5347680</v>
      </c>
      <c r="I96" s="24">
        <v>0</v>
      </c>
      <c r="J96" s="24">
        <v>0</v>
      </c>
    </row>
    <row r="97" spans="1:10" ht="15" customHeight="1">
      <c r="A97" s="26"/>
      <c r="B97" s="26"/>
      <c r="C97" s="26" t="s">
        <v>255</v>
      </c>
      <c r="D97" s="26"/>
      <c r="E97" s="26" t="s">
        <v>100</v>
      </c>
      <c r="F97" s="26"/>
      <c r="G97" s="24">
        <v>1407649.21</v>
      </c>
      <c r="H97" s="24">
        <v>1407649.21</v>
      </c>
      <c r="I97" s="24">
        <v>0</v>
      </c>
      <c r="J97" s="24">
        <v>0</v>
      </c>
    </row>
    <row r="98" spans="1:10" ht="15" customHeight="1">
      <c r="A98" s="26"/>
      <c r="B98" s="26"/>
      <c r="C98" s="26" t="s">
        <v>139</v>
      </c>
      <c r="D98" s="26"/>
      <c r="E98" s="26" t="s">
        <v>133</v>
      </c>
      <c r="F98" s="26"/>
      <c r="G98" s="24">
        <v>1866540</v>
      </c>
      <c r="H98" s="24">
        <v>1866540</v>
      </c>
      <c r="I98" s="24">
        <v>0</v>
      </c>
      <c r="J98" s="24">
        <v>0</v>
      </c>
    </row>
    <row r="99" spans="1:10" ht="15" customHeight="1">
      <c r="A99" s="26"/>
      <c r="B99" s="26"/>
      <c r="C99" s="26" t="s">
        <v>4</v>
      </c>
      <c r="D99" s="26"/>
      <c r="E99" s="26" t="s">
        <v>22</v>
      </c>
      <c r="F99" s="26"/>
      <c r="G99" s="24">
        <v>310370.98</v>
      </c>
      <c r="H99" s="24">
        <v>310370.98</v>
      </c>
      <c r="I99" s="24">
        <v>0</v>
      </c>
      <c r="J99" s="24">
        <v>0</v>
      </c>
    </row>
    <row r="100" spans="1:10" ht="15" customHeight="1">
      <c r="A100" s="26"/>
      <c r="B100" s="26"/>
      <c r="C100" s="26" t="s">
        <v>369</v>
      </c>
      <c r="D100" s="26"/>
      <c r="E100" s="26" t="s">
        <v>432</v>
      </c>
      <c r="F100" s="26"/>
      <c r="G100" s="24">
        <v>580306.26</v>
      </c>
      <c r="H100" s="24">
        <v>580306.26</v>
      </c>
      <c r="I100" s="24">
        <v>0</v>
      </c>
      <c r="J100" s="24">
        <v>0</v>
      </c>
    </row>
    <row r="101" spans="1:10" ht="15" customHeight="1">
      <c r="A101" s="26"/>
      <c r="B101" s="26" t="s">
        <v>369</v>
      </c>
      <c r="C101" s="26"/>
      <c r="D101" s="26"/>
      <c r="E101" s="26" t="s">
        <v>272</v>
      </c>
      <c r="F101" s="26"/>
      <c r="G101" s="24">
        <v>112377697</v>
      </c>
      <c r="H101" s="24">
        <v>600</v>
      </c>
      <c r="I101" s="24">
        <v>15058</v>
      </c>
      <c r="J101" s="24">
        <v>112362039</v>
      </c>
    </row>
    <row r="102" spans="1:10" ht="15" customHeight="1">
      <c r="A102" s="26"/>
      <c r="B102" s="26"/>
      <c r="C102" s="26" t="s">
        <v>372</v>
      </c>
      <c r="D102" s="26"/>
      <c r="E102" s="26" t="s">
        <v>160</v>
      </c>
      <c r="F102" s="26"/>
      <c r="G102" s="24">
        <v>29042221</v>
      </c>
      <c r="H102" s="24">
        <v>600</v>
      </c>
      <c r="I102" s="24">
        <v>11517</v>
      </c>
      <c r="J102" s="24">
        <v>29030104</v>
      </c>
    </row>
    <row r="103" spans="1:10" ht="15" customHeight="1">
      <c r="A103" s="26"/>
      <c r="B103" s="26"/>
      <c r="C103" s="26" t="s">
        <v>255</v>
      </c>
      <c r="D103" s="26"/>
      <c r="E103" s="26" t="s">
        <v>247</v>
      </c>
      <c r="F103" s="26"/>
      <c r="G103" s="24">
        <v>82394116</v>
      </c>
      <c r="H103" s="24">
        <v>0</v>
      </c>
      <c r="I103" s="24">
        <v>3541</v>
      </c>
      <c r="J103" s="24">
        <v>82390575</v>
      </c>
    </row>
    <row r="104" spans="1:10" ht="15" customHeight="1">
      <c r="A104" s="26"/>
      <c r="B104" s="26"/>
      <c r="C104" s="26" t="s">
        <v>4</v>
      </c>
      <c r="D104" s="26"/>
      <c r="E104" s="26" t="s">
        <v>186</v>
      </c>
      <c r="F104" s="26"/>
      <c r="G104" s="24">
        <v>941360</v>
      </c>
      <c r="H104" s="24">
        <v>0</v>
      </c>
      <c r="I104" s="24">
        <v>0</v>
      </c>
      <c r="J104" s="24">
        <v>941360</v>
      </c>
    </row>
    <row r="105" spans="1:10" ht="15" customHeight="1">
      <c r="A105" s="26"/>
      <c r="B105" s="26" t="s">
        <v>175</v>
      </c>
      <c r="C105" s="26"/>
      <c r="D105" s="26"/>
      <c r="E105" s="26" t="s">
        <v>325</v>
      </c>
      <c r="F105" s="26"/>
      <c r="G105" s="24">
        <v>275680.05</v>
      </c>
      <c r="H105" s="24">
        <v>248898.87</v>
      </c>
      <c r="I105" s="24">
        <v>26481.18</v>
      </c>
      <c r="J105" s="24">
        <v>300</v>
      </c>
    </row>
    <row r="106" spans="1:10" ht="15" customHeight="1">
      <c r="A106" s="26"/>
      <c r="B106" s="26"/>
      <c r="C106" s="26" t="s">
        <v>369</v>
      </c>
      <c r="D106" s="26"/>
      <c r="E106" s="26" t="s">
        <v>287</v>
      </c>
      <c r="F106" s="26"/>
      <c r="G106" s="24">
        <v>275680.05</v>
      </c>
      <c r="H106" s="24">
        <v>248898.87</v>
      </c>
      <c r="I106" s="24">
        <v>26481.18</v>
      </c>
      <c r="J106" s="24">
        <v>300</v>
      </c>
    </row>
    <row r="107" spans="1:10" ht="15" customHeight="1">
      <c r="A107" s="26"/>
      <c r="B107" s="26" t="s">
        <v>278</v>
      </c>
      <c r="C107" s="26"/>
      <c r="D107" s="26"/>
      <c r="E107" s="26" t="s">
        <v>99</v>
      </c>
      <c r="F107" s="26"/>
      <c r="G107" s="24">
        <v>659805.77</v>
      </c>
      <c r="H107" s="24">
        <v>568998.28</v>
      </c>
      <c r="I107" s="24">
        <v>90807.49</v>
      </c>
      <c r="J107" s="24">
        <v>0</v>
      </c>
    </row>
    <row r="108" spans="1:10" ht="15" customHeight="1">
      <c r="A108" s="26"/>
      <c r="B108" s="26"/>
      <c r="C108" s="26" t="s">
        <v>372</v>
      </c>
      <c r="D108" s="26"/>
      <c r="E108" s="26" t="s">
        <v>303</v>
      </c>
      <c r="F108" s="26"/>
      <c r="G108" s="24">
        <v>512085.77</v>
      </c>
      <c r="H108" s="24">
        <v>421278.28</v>
      </c>
      <c r="I108" s="24">
        <v>90807.49</v>
      </c>
      <c r="J108" s="24">
        <v>0</v>
      </c>
    </row>
    <row r="109" spans="1:10" ht="15" customHeight="1">
      <c r="A109" s="26"/>
      <c r="B109" s="26"/>
      <c r="C109" s="26" t="s">
        <v>39</v>
      </c>
      <c r="D109" s="26"/>
      <c r="E109" s="26" t="s">
        <v>24</v>
      </c>
      <c r="F109" s="26"/>
      <c r="G109" s="24">
        <v>147720</v>
      </c>
      <c r="H109" s="24">
        <v>147720</v>
      </c>
      <c r="I109" s="24">
        <v>0</v>
      </c>
      <c r="J109" s="24">
        <v>0</v>
      </c>
    </row>
    <row r="110" spans="1:10" ht="15" customHeight="1">
      <c r="A110" s="26" t="s">
        <v>212</v>
      </c>
      <c r="B110" s="26"/>
      <c r="C110" s="26"/>
      <c r="D110" s="26"/>
      <c r="E110" s="26" t="s">
        <v>85</v>
      </c>
      <c r="F110" s="26"/>
      <c r="G110" s="24">
        <v>57913464.48</v>
      </c>
      <c r="H110" s="24">
        <v>55401313.51</v>
      </c>
      <c r="I110" s="24">
        <v>2398690.97</v>
      </c>
      <c r="J110" s="24">
        <v>113460</v>
      </c>
    </row>
    <row r="111" spans="1:10" ht="15" customHeight="1">
      <c r="A111" s="26"/>
      <c r="B111" s="26" t="s">
        <v>372</v>
      </c>
      <c r="C111" s="26"/>
      <c r="D111" s="26"/>
      <c r="E111" s="26" t="s">
        <v>95</v>
      </c>
      <c r="F111" s="26"/>
      <c r="G111" s="24">
        <v>5320291.33</v>
      </c>
      <c r="H111" s="24">
        <v>4635601.78</v>
      </c>
      <c r="I111" s="24">
        <v>674549.55</v>
      </c>
      <c r="J111" s="24">
        <v>10140</v>
      </c>
    </row>
    <row r="112" spans="1:10" ht="15" customHeight="1">
      <c r="A112" s="26"/>
      <c r="B112" s="26"/>
      <c r="C112" s="26" t="s">
        <v>372</v>
      </c>
      <c r="D112" s="26"/>
      <c r="E112" s="26" t="s">
        <v>333</v>
      </c>
      <c r="F112" s="26"/>
      <c r="G112" s="24">
        <v>4251358.33</v>
      </c>
      <c r="H112" s="24">
        <v>3747363.54</v>
      </c>
      <c r="I112" s="24">
        <v>500214.79</v>
      </c>
      <c r="J112" s="24">
        <v>3780</v>
      </c>
    </row>
    <row r="113" spans="1:10" ht="15" customHeight="1">
      <c r="A113" s="26"/>
      <c r="B113" s="26"/>
      <c r="C113" s="26" t="s">
        <v>39</v>
      </c>
      <c r="D113" s="26"/>
      <c r="E113" s="26" t="s">
        <v>174</v>
      </c>
      <c r="F113" s="26"/>
      <c r="G113" s="24">
        <v>1068933</v>
      </c>
      <c r="H113" s="24">
        <v>888238.24</v>
      </c>
      <c r="I113" s="24">
        <v>174334.76</v>
      </c>
      <c r="J113" s="24">
        <v>6360</v>
      </c>
    </row>
    <row r="114" spans="1:10" ht="15" customHeight="1">
      <c r="A114" s="26"/>
      <c r="B114" s="26" t="s">
        <v>255</v>
      </c>
      <c r="C114" s="26"/>
      <c r="D114" s="26"/>
      <c r="E114" s="26" t="s">
        <v>244</v>
      </c>
      <c r="F114" s="26"/>
      <c r="G114" s="24">
        <v>12169927.37</v>
      </c>
      <c r="H114" s="24">
        <v>12143467.37</v>
      </c>
      <c r="I114" s="24">
        <v>0</v>
      </c>
      <c r="J114" s="24">
        <v>26460</v>
      </c>
    </row>
    <row r="115" spans="1:10" ht="15" customHeight="1">
      <c r="A115" s="26"/>
      <c r="B115" s="26"/>
      <c r="C115" s="26" t="s">
        <v>372</v>
      </c>
      <c r="D115" s="26"/>
      <c r="E115" s="26" t="s">
        <v>353</v>
      </c>
      <c r="F115" s="26"/>
      <c r="G115" s="24">
        <v>6475271.72</v>
      </c>
      <c r="H115" s="24">
        <v>6475271.72</v>
      </c>
      <c r="I115" s="24">
        <v>0</v>
      </c>
      <c r="J115" s="24">
        <v>0</v>
      </c>
    </row>
    <row r="116" spans="1:10" ht="15" customHeight="1">
      <c r="A116" s="26"/>
      <c r="B116" s="26"/>
      <c r="C116" s="26" t="s">
        <v>255</v>
      </c>
      <c r="D116" s="26"/>
      <c r="E116" s="26" t="s">
        <v>365</v>
      </c>
      <c r="F116" s="26"/>
      <c r="G116" s="24">
        <v>5694655.65</v>
      </c>
      <c r="H116" s="24">
        <v>5668195.65</v>
      </c>
      <c r="I116" s="24">
        <v>0</v>
      </c>
      <c r="J116" s="24">
        <v>26460</v>
      </c>
    </row>
    <row r="117" spans="1:10" ht="15" customHeight="1">
      <c r="A117" s="26"/>
      <c r="B117" s="26" t="s">
        <v>139</v>
      </c>
      <c r="C117" s="26"/>
      <c r="D117" s="26"/>
      <c r="E117" s="26" t="s">
        <v>309</v>
      </c>
      <c r="F117" s="26"/>
      <c r="G117" s="24">
        <v>9842486.19</v>
      </c>
      <c r="H117" s="24">
        <v>9788366.19</v>
      </c>
      <c r="I117" s="24">
        <v>0</v>
      </c>
      <c r="J117" s="24">
        <v>54120</v>
      </c>
    </row>
    <row r="118" spans="1:10" ht="15" customHeight="1">
      <c r="A118" s="26"/>
      <c r="B118" s="26"/>
      <c r="C118" s="26" t="s">
        <v>255</v>
      </c>
      <c r="D118" s="26"/>
      <c r="E118" s="26" t="s">
        <v>125</v>
      </c>
      <c r="F118" s="26"/>
      <c r="G118" s="24">
        <v>9842486.19</v>
      </c>
      <c r="H118" s="24">
        <v>9788366.19</v>
      </c>
      <c r="I118" s="24">
        <v>0</v>
      </c>
      <c r="J118" s="24">
        <v>54120</v>
      </c>
    </row>
    <row r="119" spans="1:10" ht="15" customHeight="1">
      <c r="A119" s="26"/>
      <c r="B119" s="26" t="s">
        <v>4</v>
      </c>
      <c r="C119" s="26"/>
      <c r="D119" s="26"/>
      <c r="E119" s="26" t="s">
        <v>105</v>
      </c>
      <c r="F119" s="26"/>
      <c r="G119" s="24">
        <v>7623650.8</v>
      </c>
      <c r="H119" s="24">
        <v>7103531.71</v>
      </c>
      <c r="I119" s="24">
        <v>499059.09</v>
      </c>
      <c r="J119" s="24">
        <v>21060</v>
      </c>
    </row>
    <row r="120" spans="1:10" ht="15" customHeight="1">
      <c r="A120" s="26"/>
      <c r="B120" s="26"/>
      <c r="C120" s="26" t="s">
        <v>372</v>
      </c>
      <c r="D120" s="26"/>
      <c r="E120" s="26" t="s">
        <v>484</v>
      </c>
      <c r="F120" s="26"/>
      <c r="G120" s="24">
        <v>4054393.78</v>
      </c>
      <c r="H120" s="24">
        <v>3745378.11</v>
      </c>
      <c r="I120" s="24">
        <v>288435.67</v>
      </c>
      <c r="J120" s="24">
        <v>20580</v>
      </c>
    </row>
    <row r="121" spans="1:10" ht="15" customHeight="1">
      <c r="A121" s="26"/>
      <c r="B121" s="26"/>
      <c r="C121" s="26" t="s">
        <v>255</v>
      </c>
      <c r="D121" s="26"/>
      <c r="E121" s="26" t="s">
        <v>400</v>
      </c>
      <c r="F121" s="26"/>
      <c r="G121" s="24">
        <v>886274.42</v>
      </c>
      <c r="H121" s="24">
        <v>675171</v>
      </c>
      <c r="I121" s="24">
        <v>210623.42</v>
      </c>
      <c r="J121" s="24">
        <v>480</v>
      </c>
    </row>
    <row r="122" spans="1:10" ht="15" customHeight="1">
      <c r="A122" s="26"/>
      <c r="B122" s="26"/>
      <c r="C122" s="26" t="s">
        <v>139</v>
      </c>
      <c r="D122" s="26"/>
      <c r="E122" s="26" t="s">
        <v>454</v>
      </c>
      <c r="F122" s="26"/>
      <c r="G122" s="24">
        <v>2682982.6</v>
      </c>
      <c r="H122" s="24">
        <v>2682982.6</v>
      </c>
      <c r="I122" s="24">
        <v>0</v>
      </c>
      <c r="J122" s="24">
        <v>0</v>
      </c>
    </row>
    <row r="123" spans="1:10" ht="15" customHeight="1">
      <c r="A123" s="26"/>
      <c r="B123" s="26" t="s">
        <v>369</v>
      </c>
      <c r="C123" s="26"/>
      <c r="D123" s="26"/>
      <c r="E123" s="26" t="s">
        <v>218</v>
      </c>
      <c r="F123" s="26"/>
      <c r="G123" s="24">
        <v>17761730.52</v>
      </c>
      <c r="H123" s="24">
        <v>17761730.52</v>
      </c>
      <c r="I123" s="24">
        <v>0</v>
      </c>
      <c r="J123" s="24">
        <v>0</v>
      </c>
    </row>
    <row r="124" spans="1:10" ht="15" customHeight="1">
      <c r="A124" s="26"/>
      <c r="B124" s="26"/>
      <c r="C124" s="26" t="s">
        <v>372</v>
      </c>
      <c r="D124" s="26"/>
      <c r="E124" s="26" t="s">
        <v>94</v>
      </c>
      <c r="F124" s="26"/>
      <c r="G124" s="24">
        <v>6674371.88</v>
      </c>
      <c r="H124" s="24">
        <v>6674371.88</v>
      </c>
      <c r="I124" s="24">
        <v>0</v>
      </c>
      <c r="J124" s="24">
        <v>0</v>
      </c>
    </row>
    <row r="125" spans="1:10" ht="15" customHeight="1">
      <c r="A125" s="26"/>
      <c r="B125" s="26"/>
      <c r="C125" s="26" t="s">
        <v>255</v>
      </c>
      <c r="D125" s="26"/>
      <c r="E125" s="26" t="s">
        <v>68</v>
      </c>
      <c r="F125" s="26"/>
      <c r="G125" s="24">
        <v>3044059.91</v>
      </c>
      <c r="H125" s="24">
        <v>3044059.91</v>
      </c>
      <c r="I125" s="24">
        <v>0</v>
      </c>
      <c r="J125" s="24">
        <v>0</v>
      </c>
    </row>
    <row r="126" spans="1:10" ht="15" customHeight="1">
      <c r="A126" s="26"/>
      <c r="B126" s="26"/>
      <c r="C126" s="26" t="s">
        <v>139</v>
      </c>
      <c r="D126" s="26"/>
      <c r="E126" s="26" t="s">
        <v>380</v>
      </c>
      <c r="F126" s="26"/>
      <c r="G126" s="24">
        <v>8043298.73</v>
      </c>
      <c r="H126" s="24">
        <v>8043298.73</v>
      </c>
      <c r="I126" s="24">
        <v>0</v>
      </c>
      <c r="J126" s="24">
        <v>0</v>
      </c>
    </row>
    <row r="127" spans="1:10" ht="15" customHeight="1">
      <c r="A127" s="26"/>
      <c r="B127" s="26" t="s">
        <v>146</v>
      </c>
      <c r="C127" s="26"/>
      <c r="D127" s="26"/>
      <c r="E127" s="26" t="s">
        <v>192</v>
      </c>
      <c r="F127" s="26"/>
      <c r="G127" s="24">
        <v>1066694.65</v>
      </c>
      <c r="H127" s="24">
        <v>940563.38</v>
      </c>
      <c r="I127" s="24">
        <v>125411.27</v>
      </c>
      <c r="J127" s="24">
        <v>720</v>
      </c>
    </row>
    <row r="128" spans="1:10" ht="15" customHeight="1">
      <c r="A128" s="26"/>
      <c r="B128" s="26"/>
      <c r="C128" s="26" t="s">
        <v>37</v>
      </c>
      <c r="D128" s="26"/>
      <c r="E128" s="26" t="s">
        <v>90</v>
      </c>
      <c r="F128" s="26"/>
      <c r="G128" s="24">
        <v>1066694.65</v>
      </c>
      <c r="H128" s="24">
        <v>940563.38</v>
      </c>
      <c r="I128" s="24">
        <v>125411.27</v>
      </c>
      <c r="J128" s="24">
        <v>720</v>
      </c>
    </row>
    <row r="129" spans="1:10" ht="15" customHeight="1">
      <c r="A129" s="26"/>
      <c r="B129" s="26" t="s">
        <v>175</v>
      </c>
      <c r="C129" s="26"/>
      <c r="D129" s="26"/>
      <c r="E129" s="26" t="s">
        <v>264</v>
      </c>
      <c r="F129" s="26"/>
      <c r="G129" s="24">
        <v>4128683.62</v>
      </c>
      <c r="H129" s="24">
        <v>3028052.56</v>
      </c>
      <c r="I129" s="24">
        <v>1099671.06</v>
      </c>
      <c r="J129" s="24">
        <v>960</v>
      </c>
    </row>
    <row r="130" spans="1:10" ht="15" customHeight="1">
      <c r="A130" s="26"/>
      <c r="B130" s="26"/>
      <c r="C130" s="26" t="s">
        <v>372</v>
      </c>
      <c r="D130" s="26"/>
      <c r="E130" s="26" t="s">
        <v>304</v>
      </c>
      <c r="F130" s="26"/>
      <c r="G130" s="24">
        <v>4128683.62</v>
      </c>
      <c r="H130" s="24">
        <v>3028052.56</v>
      </c>
      <c r="I130" s="24">
        <v>1099671.06</v>
      </c>
      <c r="J130" s="24">
        <v>960</v>
      </c>
    </row>
    <row r="131" spans="1:10" ht="15" customHeight="1">
      <c r="A131" s="26" t="s">
        <v>324</v>
      </c>
      <c r="B131" s="26"/>
      <c r="C131" s="26"/>
      <c r="D131" s="26"/>
      <c r="E131" s="26" t="s">
        <v>217</v>
      </c>
      <c r="F131" s="26"/>
      <c r="G131" s="24">
        <v>1638638.34</v>
      </c>
      <c r="H131" s="24">
        <v>1248369</v>
      </c>
      <c r="I131" s="24">
        <v>389849.34</v>
      </c>
      <c r="J131" s="24">
        <v>420</v>
      </c>
    </row>
    <row r="132" spans="1:10" ht="15" customHeight="1">
      <c r="A132" s="26"/>
      <c r="B132" s="26" t="s">
        <v>372</v>
      </c>
      <c r="C132" s="26"/>
      <c r="D132" s="26"/>
      <c r="E132" s="26" t="s">
        <v>359</v>
      </c>
      <c r="F132" s="26"/>
      <c r="G132" s="24">
        <v>1638638.34</v>
      </c>
      <c r="H132" s="24">
        <v>1248369</v>
      </c>
      <c r="I132" s="24">
        <v>389849.34</v>
      </c>
      <c r="J132" s="24">
        <v>420</v>
      </c>
    </row>
    <row r="133" spans="1:10" ht="15" customHeight="1">
      <c r="A133" s="26"/>
      <c r="B133" s="26"/>
      <c r="C133" s="26" t="s">
        <v>372</v>
      </c>
      <c r="D133" s="26"/>
      <c r="E133" s="26" t="s">
        <v>46</v>
      </c>
      <c r="F133" s="26"/>
      <c r="G133" s="24">
        <v>1638638.34</v>
      </c>
      <c r="H133" s="24">
        <v>1248369</v>
      </c>
      <c r="I133" s="24">
        <v>389849.34</v>
      </c>
      <c r="J133" s="24">
        <v>420</v>
      </c>
    </row>
    <row r="134" spans="1:10" ht="15" customHeight="1">
      <c r="A134" s="26" t="s">
        <v>446</v>
      </c>
      <c r="B134" s="26"/>
      <c r="C134" s="26"/>
      <c r="D134" s="26"/>
      <c r="E134" s="26" t="s">
        <v>208</v>
      </c>
      <c r="F134" s="26"/>
      <c r="G134" s="24">
        <v>10012371.56</v>
      </c>
      <c r="H134" s="24">
        <v>8902566.97</v>
      </c>
      <c r="I134" s="24">
        <v>1102544.59</v>
      </c>
      <c r="J134" s="24">
        <v>7260</v>
      </c>
    </row>
    <row r="135" spans="1:10" ht="15" customHeight="1">
      <c r="A135" s="26"/>
      <c r="B135" s="26" t="s">
        <v>372</v>
      </c>
      <c r="C135" s="26"/>
      <c r="D135" s="26"/>
      <c r="E135" s="26" t="s">
        <v>397</v>
      </c>
      <c r="F135" s="26"/>
      <c r="G135" s="24">
        <v>5101108.35</v>
      </c>
      <c r="H135" s="24">
        <v>4390293.37</v>
      </c>
      <c r="I135" s="24">
        <v>704274.98</v>
      </c>
      <c r="J135" s="24">
        <v>6540</v>
      </c>
    </row>
    <row r="136" spans="1:10" ht="15" customHeight="1">
      <c r="A136" s="26"/>
      <c r="B136" s="26"/>
      <c r="C136" s="26" t="s">
        <v>372</v>
      </c>
      <c r="D136" s="26"/>
      <c r="E136" s="26" t="s">
        <v>468</v>
      </c>
      <c r="F136" s="26"/>
      <c r="G136" s="24">
        <v>1827128.51</v>
      </c>
      <c r="H136" s="24">
        <v>1477001.99</v>
      </c>
      <c r="I136" s="24">
        <v>344366.52</v>
      </c>
      <c r="J136" s="24">
        <v>5760</v>
      </c>
    </row>
    <row r="137" spans="1:10" ht="15" customHeight="1">
      <c r="A137" s="26"/>
      <c r="B137" s="26"/>
      <c r="C137" s="26" t="s">
        <v>255</v>
      </c>
      <c r="D137" s="26"/>
      <c r="E137" s="26" t="s">
        <v>249</v>
      </c>
      <c r="F137" s="26"/>
      <c r="G137" s="24">
        <v>2563951.6</v>
      </c>
      <c r="H137" s="24">
        <v>2398491.38</v>
      </c>
      <c r="I137" s="24">
        <v>165100.22</v>
      </c>
      <c r="J137" s="24">
        <v>360</v>
      </c>
    </row>
    <row r="138" spans="1:10" ht="15" customHeight="1">
      <c r="A138" s="26"/>
      <c r="B138" s="26"/>
      <c r="C138" s="26" t="s">
        <v>4</v>
      </c>
      <c r="D138" s="26"/>
      <c r="E138" s="26" t="s">
        <v>465</v>
      </c>
      <c r="F138" s="26"/>
      <c r="G138" s="24">
        <v>710028.24</v>
      </c>
      <c r="H138" s="24">
        <v>514800</v>
      </c>
      <c r="I138" s="24">
        <v>194808.24</v>
      </c>
      <c r="J138" s="24">
        <v>420</v>
      </c>
    </row>
    <row r="139" spans="1:10" ht="15" customHeight="1">
      <c r="A139" s="26"/>
      <c r="B139" s="26" t="s">
        <v>139</v>
      </c>
      <c r="C139" s="26"/>
      <c r="D139" s="26"/>
      <c r="E139" s="26" t="s">
        <v>298</v>
      </c>
      <c r="F139" s="26"/>
      <c r="G139" s="24">
        <v>250851.29</v>
      </c>
      <c r="H139" s="24">
        <v>163442.4</v>
      </c>
      <c r="I139" s="24">
        <v>87228.89</v>
      </c>
      <c r="J139" s="24">
        <v>180</v>
      </c>
    </row>
    <row r="140" spans="1:10" ht="15" customHeight="1">
      <c r="A140" s="26"/>
      <c r="B140" s="26"/>
      <c r="C140" s="26" t="s">
        <v>39</v>
      </c>
      <c r="D140" s="26"/>
      <c r="E140" s="26" t="s">
        <v>431</v>
      </c>
      <c r="F140" s="26"/>
      <c r="G140" s="24">
        <v>250851.29</v>
      </c>
      <c r="H140" s="24">
        <v>163442.4</v>
      </c>
      <c r="I140" s="24">
        <v>87228.89</v>
      </c>
      <c r="J140" s="24">
        <v>180</v>
      </c>
    </row>
    <row r="141" spans="1:10" ht="15" customHeight="1">
      <c r="A141" s="26"/>
      <c r="B141" s="26" t="s">
        <v>369</v>
      </c>
      <c r="C141" s="26"/>
      <c r="D141" s="26"/>
      <c r="E141" s="26" t="s">
        <v>239</v>
      </c>
      <c r="F141" s="26"/>
      <c r="G141" s="24">
        <v>4224912.48</v>
      </c>
      <c r="H141" s="24">
        <v>4007520</v>
      </c>
      <c r="I141" s="24">
        <v>217092.48</v>
      </c>
      <c r="J141" s="24">
        <v>300</v>
      </c>
    </row>
    <row r="142" spans="1:10" ht="15" customHeight="1">
      <c r="A142" s="26"/>
      <c r="B142" s="26"/>
      <c r="C142" s="26" t="s">
        <v>372</v>
      </c>
      <c r="D142" s="26"/>
      <c r="E142" s="26" t="s">
        <v>390</v>
      </c>
      <c r="F142" s="26"/>
      <c r="G142" s="24">
        <v>4224912.48</v>
      </c>
      <c r="H142" s="24">
        <v>4007520</v>
      </c>
      <c r="I142" s="24">
        <v>217092.48</v>
      </c>
      <c r="J142" s="24">
        <v>300</v>
      </c>
    </row>
    <row r="143" spans="1:10" ht="15" customHeight="1">
      <c r="A143" s="26"/>
      <c r="B143" s="26" t="s">
        <v>253</v>
      </c>
      <c r="C143" s="26"/>
      <c r="D143" s="26"/>
      <c r="E143" s="26" t="s">
        <v>361</v>
      </c>
      <c r="F143" s="26"/>
      <c r="G143" s="24">
        <v>435499.44</v>
      </c>
      <c r="H143" s="24">
        <v>341311.2</v>
      </c>
      <c r="I143" s="24">
        <v>93948.24</v>
      </c>
      <c r="J143" s="24">
        <v>240</v>
      </c>
    </row>
    <row r="144" spans="1:10" ht="15" customHeight="1">
      <c r="A144" s="26"/>
      <c r="B144" s="26"/>
      <c r="C144" s="26" t="s">
        <v>372</v>
      </c>
      <c r="D144" s="26"/>
      <c r="E144" s="26" t="s">
        <v>267</v>
      </c>
      <c r="F144" s="26"/>
      <c r="G144" s="24">
        <v>435499.44</v>
      </c>
      <c r="H144" s="24">
        <v>341311.2</v>
      </c>
      <c r="I144" s="24">
        <v>93948.24</v>
      </c>
      <c r="J144" s="24">
        <v>240</v>
      </c>
    </row>
    <row r="145" spans="1:10" ht="15" customHeight="1">
      <c r="A145" s="26" t="s">
        <v>96</v>
      </c>
      <c r="B145" s="26"/>
      <c r="C145" s="26"/>
      <c r="D145" s="26"/>
      <c r="E145" s="26" t="s">
        <v>81</v>
      </c>
      <c r="F145" s="26"/>
      <c r="G145" s="24">
        <v>42149688.89</v>
      </c>
      <c r="H145" s="24">
        <v>35212601.12</v>
      </c>
      <c r="I145" s="24">
        <v>6639223.77</v>
      </c>
      <c r="J145" s="24">
        <v>297864</v>
      </c>
    </row>
    <row r="146" spans="1:10" ht="15" customHeight="1">
      <c r="A146" s="26"/>
      <c r="B146" s="26" t="s">
        <v>372</v>
      </c>
      <c r="C146" s="26"/>
      <c r="D146" s="26"/>
      <c r="E146" s="26" t="s">
        <v>379</v>
      </c>
      <c r="F146" s="26"/>
      <c r="G146" s="24">
        <v>22466971.09</v>
      </c>
      <c r="H146" s="24">
        <v>18734433.26</v>
      </c>
      <c r="I146" s="24">
        <v>3612273.83</v>
      </c>
      <c r="J146" s="24">
        <v>120264</v>
      </c>
    </row>
    <row r="147" spans="1:10" ht="15" customHeight="1">
      <c r="A147" s="26"/>
      <c r="B147" s="26"/>
      <c r="C147" s="26" t="s">
        <v>372</v>
      </c>
      <c r="D147" s="26"/>
      <c r="E147" s="26" t="s">
        <v>383</v>
      </c>
      <c r="F147" s="26"/>
      <c r="G147" s="24">
        <v>11858725.07</v>
      </c>
      <c r="H147" s="24">
        <v>9104857</v>
      </c>
      <c r="I147" s="24">
        <v>2674140.07</v>
      </c>
      <c r="J147" s="24">
        <v>79728</v>
      </c>
    </row>
    <row r="148" spans="1:10" ht="15" customHeight="1">
      <c r="A148" s="26"/>
      <c r="B148" s="26"/>
      <c r="C148" s="26" t="s">
        <v>4</v>
      </c>
      <c r="D148" s="26"/>
      <c r="E148" s="26" t="s">
        <v>388</v>
      </c>
      <c r="F148" s="26"/>
      <c r="G148" s="24">
        <v>10179846.02</v>
      </c>
      <c r="H148" s="24">
        <v>9201176.26</v>
      </c>
      <c r="I148" s="24">
        <v>938133.76</v>
      </c>
      <c r="J148" s="24">
        <v>40536</v>
      </c>
    </row>
    <row r="149" spans="1:10" ht="15" customHeight="1">
      <c r="A149" s="26"/>
      <c r="B149" s="26"/>
      <c r="C149" s="26" t="s">
        <v>280</v>
      </c>
      <c r="D149" s="26"/>
      <c r="E149" s="26" t="s">
        <v>162</v>
      </c>
      <c r="F149" s="26"/>
      <c r="G149" s="24">
        <v>428400</v>
      </c>
      <c r="H149" s="24">
        <v>428400</v>
      </c>
      <c r="I149" s="24">
        <v>0</v>
      </c>
      <c r="J149" s="24">
        <v>0</v>
      </c>
    </row>
    <row r="150" spans="1:10" ht="15" customHeight="1">
      <c r="A150" s="26"/>
      <c r="B150" s="26" t="s">
        <v>255</v>
      </c>
      <c r="C150" s="26"/>
      <c r="D150" s="26"/>
      <c r="E150" s="26" t="s">
        <v>357</v>
      </c>
      <c r="F150" s="26"/>
      <c r="G150" s="24">
        <v>11851169.11</v>
      </c>
      <c r="H150" s="24">
        <v>10235074.68</v>
      </c>
      <c r="I150" s="24">
        <v>1553094.43</v>
      </c>
      <c r="J150" s="24">
        <v>63000</v>
      </c>
    </row>
    <row r="151" spans="1:10" ht="15" customHeight="1">
      <c r="A151" s="26"/>
      <c r="B151" s="26"/>
      <c r="C151" s="26" t="s">
        <v>372</v>
      </c>
      <c r="D151" s="26"/>
      <c r="E151" s="26" t="s">
        <v>207</v>
      </c>
      <c r="F151" s="26"/>
      <c r="G151" s="24">
        <v>1841721.38</v>
      </c>
      <c r="H151" s="24">
        <v>1380891</v>
      </c>
      <c r="I151" s="24">
        <v>460830.38</v>
      </c>
      <c r="J151" s="24">
        <v>0</v>
      </c>
    </row>
    <row r="152" spans="1:10" ht="15" customHeight="1">
      <c r="A152" s="26"/>
      <c r="B152" s="26"/>
      <c r="C152" s="26" t="s">
        <v>4</v>
      </c>
      <c r="D152" s="26"/>
      <c r="E152" s="26" t="s">
        <v>229</v>
      </c>
      <c r="F152" s="26"/>
      <c r="G152" s="24">
        <v>8920447.73</v>
      </c>
      <c r="H152" s="24">
        <v>7765183.68</v>
      </c>
      <c r="I152" s="24">
        <v>1092264.05</v>
      </c>
      <c r="J152" s="24">
        <v>63000</v>
      </c>
    </row>
    <row r="153" spans="1:10" ht="15" customHeight="1">
      <c r="A153" s="26"/>
      <c r="B153" s="26"/>
      <c r="C153" s="26" t="s">
        <v>462</v>
      </c>
      <c r="D153" s="26"/>
      <c r="E153" s="26" t="s">
        <v>346</v>
      </c>
      <c r="F153" s="26"/>
      <c r="G153" s="24">
        <v>1089000</v>
      </c>
      <c r="H153" s="24">
        <v>1089000</v>
      </c>
      <c r="I153" s="24">
        <v>0</v>
      </c>
      <c r="J153" s="24">
        <v>0</v>
      </c>
    </row>
    <row r="154" spans="1:10" ht="15" customHeight="1">
      <c r="A154" s="26"/>
      <c r="B154" s="26" t="s">
        <v>139</v>
      </c>
      <c r="C154" s="26"/>
      <c r="D154" s="26"/>
      <c r="E154" s="26" t="s">
        <v>1</v>
      </c>
      <c r="F154" s="26"/>
      <c r="G154" s="24">
        <v>6823127.73</v>
      </c>
      <c r="H154" s="24">
        <v>5432905.18</v>
      </c>
      <c r="I154" s="24">
        <v>1276102.55</v>
      </c>
      <c r="J154" s="24">
        <v>114120</v>
      </c>
    </row>
    <row r="155" spans="1:10" ht="15" customHeight="1">
      <c r="A155" s="26"/>
      <c r="B155" s="26"/>
      <c r="C155" s="26" t="s">
        <v>372</v>
      </c>
      <c r="D155" s="26"/>
      <c r="E155" s="26" t="s">
        <v>183</v>
      </c>
      <c r="F155" s="26"/>
      <c r="G155" s="24">
        <v>6656447.73</v>
      </c>
      <c r="H155" s="24">
        <v>5378905.18</v>
      </c>
      <c r="I155" s="24">
        <v>1276102.55</v>
      </c>
      <c r="J155" s="24">
        <v>1440</v>
      </c>
    </row>
    <row r="156" spans="1:10" ht="15" customHeight="1">
      <c r="A156" s="26"/>
      <c r="B156" s="26"/>
      <c r="C156" s="26" t="s">
        <v>255</v>
      </c>
      <c r="D156" s="26"/>
      <c r="E156" s="26" t="s">
        <v>109</v>
      </c>
      <c r="F156" s="26"/>
      <c r="G156" s="24">
        <v>56340</v>
      </c>
      <c r="H156" s="24">
        <v>0</v>
      </c>
      <c r="I156" s="24">
        <v>0</v>
      </c>
      <c r="J156" s="24">
        <v>56340</v>
      </c>
    </row>
    <row r="157" spans="1:10" ht="15" customHeight="1">
      <c r="A157" s="26"/>
      <c r="B157" s="26"/>
      <c r="C157" s="26" t="s">
        <v>39</v>
      </c>
      <c r="D157" s="26"/>
      <c r="E157" s="26" t="s">
        <v>79</v>
      </c>
      <c r="F157" s="26"/>
      <c r="G157" s="24">
        <v>110340</v>
      </c>
      <c r="H157" s="24">
        <v>54000</v>
      </c>
      <c r="I157" s="24">
        <v>0</v>
      </c>
      <c r="J157" s="24">
        <v>56340</v>
      </c>
    </row>
    <row r="158" spans="1:10" ht="15" customHeight="1">
      <c r="A158" s="26"/>
      <c r="B158" s="26" t="s">
        <v>369</v>
      </c>
      <c r="C158" s="26"/>
      <c r="D158" s="26"/>
      <c r="E158" s="26" t="s">
        <v>246</v>
      </c>
      <c r="F158" s="26"/>
      <c r="G158" s="24">
        <v>1008420.96</v>
      </c>
      <c r="H158" s="24">
        <v>810188</v>
      </c>
      <c r="I158" s="24">
        <v>197752.96</v>
      </c>
      <c r="J158" s="24">
        <v>480</v>
      </c>
    </row>
    <row r="159" spans="1:10" ht="15" customHeight="1">
      <c r="A159" s="26"/>
      <c r="B159" s="26"/>
      <c r="C159" s="26" t="s">
        <v>372</v>
      </c>
      <c r="D159" s="26"/>
      <c r="E159" s="26" t="s">
        <v>349</v>
      </c>
      <c r="F159" s="26"/>
      <c r="G159" s="24">
        <v>1008420.96</v>
      </c>
      <c r="H159" s="24">
        <v>810188</v>
      </c>
      <c r="I159" s="24">
        <v>197752.96</v>
      </c>
      <c r="J159" s="24">
        <v>480</v>
      </c>
    </row>
    <row r="160" spans="1:10" ht="15" customHeight="1">
      <c r="A160" s="26" t="s">
        <v>215</v>
      </c>
      <c r="B160" s="26"/>
      <c r="C160" s="26"/>
      <c r="D160" s="26"/>
      <c r="E160" s="26" t="s">
        <v>416</v>
      </c>
      <c r="F160" s="26"/>
      <c r="G160" s="24">
        <v>4658434.92</v>
      </c>
      <c r="H160" s="24">
        <v>3976958.41</v>
      </c>
      <c r="I160" s="24">
        <v>680276.51</v>
      </c>
      <c r="J160" s="24">
        <v>1200</v>
      </c>
    </row>
    <row r="161" spans="1:10" ht="15" customHeight="1">
      <c r="A161" s="26"/>
      <c r="B161" s="26" t="s">
        <v>372</v>
      </c>
      <c r="C161" s="26"/>
      <c r="D161" s="26"/>
      <c r="E161" s="26" t="s">
        <v>23</v>
      </c>
      <c r="F161" s="26"/>
      <c r="G161" s="24">
        <v>4658434.92</v>
      </c>
      <c r="H161" s="24">
        <v>3976958.41</v>
      </c>
      <c r="I161" s="24">
        <v>680276.51</v>
      </c>
      <c r="J161" s="24">
        <v>1200</v>
      </c>
    </row>
    <row r="162" spans="1:10" ht="15" customHeight="1">
      <c r="A162" s="26"/>
      <c r="B162" s="26"/>
      <c r="C162" s="26" t="s">
        <v>372</v>
      </c>
      <c r="D162" s="26"/>
      <c r="E162" s="26" t="s">
        <v>409</v>
      </c>
      <c r="F162" s="26"/>
      <c r="G162" s="24">
        <v>1138269.26</v>
      </c>
      <c r="H162" s="24">
        <v>956041</v>
      </c>
      <c r="I162" s="24">
        <v>182108.26</v>
      </c>
      <c r="J162" s="24">
        <v>120</v>
      </c>
    </row>
    <row r="163" spans="1:10" ht="15" customHeight="1">
      <c r="A163" s="26"/>
      <c r="B163" s="26"/>
      <c r="C163" s="26" t="s">
        <v>255</v>
      </c>
      <c r="D163" s="26"/>
      <c r="E163" s="26" t="s">
        <v>321</v>
      </c>
      <c r="F163" s="26"/>
      <c r="G163" s="24">
        <v>429638.64</v>
      </c>
      <c r="H163" s="24">
        <v>389533.35</v>
      </c>
      <c r="I163" s="24">
        <v>40045.29</v>
      </c>
      <c r="J163" s="24">
        <v>60</v>
      </c>
    </row>
    <row r="164" spans="1:10" ht="15" customHeight="1">
      <c r="A164" s="26"/>
      <c r="B164" s="26"/>
      <c r="C164" s="26" t="s">
        <v>3</v>
      </c>
      <c r="D164" s="26"/>
      <c r="E164" s="26" t="s">
        <v>25</v>
      </c>
      <c r="F164" s="26"/>
      <c r="G164" s="24">
        <v>1310603.16</v>
      </c>
      <c r="H164" s="24">
        <v>1078846.24</v>
      </c>
      <c r="I164" s="24">
        <v>231336.92</v>
      </c>
      <c r="J164" s="24">
        <v>420</v>
      </c>
    </row>
    <row r="165" spans="1:10" ht="15" customHeight="1">
      <c r="A165" s="26"/>
      <c r="B165" s="26"/>
      <c r="C165" s="26" t="s">
        <v>398</v>
      </c>
      <c r="D165" s="26"/>
      <c r="E165" s="26" t="s">
        <v>376</v>
      </c>
      <c r="F165" s="26"/>
      <c r="G165" s="24">
        <v>1338615.24</v>
      </c>
      <c r="H165" s="24">
        <v>1173250.24</v>
      </c>
      <c r="I165" s="24">
        <v>164825</v>
      </c>
      <c r="J165" s="24">
        <v>540</v>
      </c>
    </row>
    <row r="166" spans="1:10" ht="15" customHeight="1">
      <c r="A166" s="26"/>
      <c r="B166" s="26"/>
      <c r="C166" s="26" t="s">
        <v>83</v>
      </c>
      <c r="D166" s="26"/>
      <c r="E166" s="26" t="s">
        <v>115</v>
      </c>
      <c r="F166" s="26"/>
      <c r="G166" s="24">
        <v>441308.62</v>
      </c>
      <c r="H166" s="24">
        <v>379287.58</v>
      </c>
      <c r="I166" s="24">
        <v>61961.04</v>
      </c>
      <c r="J166" s="24">
        <v>60</v>
      </c>
    </row>
    <row r="167" spans="1:10" ht="15" customHeight="1">
      <c r="A167" s="26" t="s">
        <v>320</v>
      </c>
      <c r="B167" s="26"/>
      <c r="C167" s="26"/>
      <c r="D167" s="26"/>
      <c r="E167" s="26" t="s">
        <v>78</v>
      </c>
      <c r="F167" s="26"/>
      <c r="G167" s="24">
        <v>4287106.22</v>
      </c>
      <c r="H167" s="24">
        <v>3265349.7</v>
      </c>
      <c r="I167" s="24">
        <v>902536.52</v>
      </c>
      <c r="J167" s="24">
        <v>119220</v>
      </c>
    </row>
    <row r="168" spans="1:10" ht="15" customHeight="1">
      <c r="A168" s="26"/>
      <c r="B168" s="26" t="s">
        <v>372</v>
      </c>
      <c r="C168" s="26"/>
      <c r="D168" s="26"/>
      <c r="E168" s="26" t="s">
        <v>486</v>
      </c>
      <c r="F168" s="26"/>
      <c r="G168" s="24">
        <v>1293148.49</v>
      </c>
      <c r="H168" s="24">
        <v>958710.28</v>
      </c>
      <c r="I168" s="24">
        <v>246658.21</v>
      </c>
      <c r="J168" s="24">
        <v>87780</v>
      </c>
    </row>
    <row r="169" spans="1:10" ht="15" customHeight="1">
      <c r="A169" s="26"/>
      <c r="B169" s="26"/>
      <c r="C169" s="26" t="s">
        <v>255</v>
      </c>
      <c r="D169" s="26"/>
      <c r="E169" s="26" t="s">
        <v>338</v>
      </c>
      <c r="F169" s="26"/>
      <c r="G169" s="24">
        <v>1293148.49</v>
      </c>
      <c r="H169" s="24">
        <v>958710.28</v>
      </c>
      <c r="I169" s="24">
        <v>246658.21</v>
      </c>
      <c r="J169" s="24">
        <v>87780</v>
      </c>
    </row>
    <row r="170" spans="1:10" ht="15" customHeight="1">
      <c r="A170" s="26"/>
      <c r="B170" s="26" t="s">
        <v>255</v>
      </c>
      <c r="C170" s="26"/>
      <c r="D170" s="26"/>
      <c r="E170" s="26" t="s">
        <v>437</v>
      </c>
      <c r="F170" s="26"/>
      <c r="G170" s="24">
        <v>1782055.09</v>
      </c>
      <c r="H170" s="24">
        <v>1380931.42</v>
      </c>
      <c r="I170" s="24">
        <v>370463.67</v>
      </c>
      <c r="J170" s="24">
        <v>30660</v>
      </c>
    </row>
    <row r="171" spans="1:10" ht="15" customHeight="1">
      <c r="A171" s="26"/>
      <c r="B171" s="26"/>
      <c r="C171" s="26" t="s">
        <v>372</v>
      </c>
      <c r="D171" s="26"/>
      <c r="E171" s="26" t="s">
        <v>382</v>
      </c>
      <c r="F171" s="26"/>
      <c r="G171" s="24">
        <v>1782055.09</v>
      </c>
      <c r="H171" s="24">
        <v>1380931.42</v>
      </c>
      <c r="I171" s="24">
        <v>370463.67</v>
      </c>
      <c r="J171" s="24">
        <v>30660</v>
      </c>
    </row>
    <row r="172" spans="1:10" ht="15" customHeight="1">
      <c r="A172" s="26"/>
      <c r="B172" s="26" t="s">
        <v>253</v>
      </c>
      <c r="C172" s="26"/>
      <c r="D172" s="26"/>
      <c r="E172" s="26" t="s">
        <v>415</v>
      </c>
      <c r="F172" s="26"/>
      <c r="G172" s="24">
        <v>1211902.64</v>
      </c>
      <c r="H172" s="24">
        <v>925708</v>
      </c>
      <c r="I172" s="24">
        <v>285414.64</v>
      </c>
      <c r="J172" s="24">
        <v>780</v>
      </c>
    </row>
    <row r="173" spans="1:10" ht="15" customHeight="1">
      <c r="A173" s="26"/>
      <c r="B173" s="26"/>
      <c r="C173" s="26" t="s">
        <v>372</v>
      </c>
      <c r="D173" s="26"/>
      <c r="E173" s="26" t="s">
        <v>391</v>
      </c>
      <c r="F173" s="26"/>
      <c r="G173" s="24">
        <v>1211902.64</v>
      </c>
      <c r="H173" s="24">
        <v>925708</v>
      </c>
      <c r="I173" s="24">
        <v>285414.64</v>
      </c>
      <c r="J173" s="24">
        <v>780</v>
      </c>
    </row>
    <row r="174" spans="1:10" ht="15" customHeight="1">
      <c r="A174" s="26" t="s">
        <v>442</v>
      </c>
      <c r="B174" s="26"/>
      <c r="C174" s="26"/>
      <c r="D174" s="26"/>
      <c r="E174" s="26" t="s">
        <v>117</v>
      </c>
      <c r="F174" s="26"/>
      <c r="G174" s="24">
        <v>1112636.47</v>
      </c>
      <c r="H174" s="24">
        <v>862362.42</v>
      </c>
      <c r="I174" s="24">
        <v>249854.05</v>
      </c>
      <c r="J174" s="24">
        <v>420</v>
      </c>
    </row>
    <row r="175" spans="1:10" ht="15" customHeight="1">
      <c r="A175" s="26"/>
      <c r="B175" s="26" t="s">
        <v>255</v>
      </c>
      <c r="C175" s="26"/>
      <c r="D175" s="26"/>
      <c r="E175" s="26" t="s">
        <v>141</v>
      </c>
      <c r="F175" s="26"/>
      <c r="G175" s="24">
        <v>587986.68</v>
      </c>
      <c r="H175" s="24">
        <v>440566</v>
      </c>
      <c r="I175" s="24">
        <v>147360.68</v>
      </c>
      <c r="J175" s="24">
        <v>60</v>
      </c>
    </row>
    <row r="176" spans="1:10" ht="15" customHeight="1">
      <c r="A176" s="26"/>
      <c r="B176" s="26"/>
      <c r="C176" s="26" t="s">
        <v>372</v>
      </c>
      <c r="D176" s="26"/>
      <c r="E176" s="26" t="s">
        <v>77</v>
      </c>
      <c r="F176" s="26"/>
      <c r="G176" s="24">
        <v>587986.68</v>
      </c>
      <c r="H176" s="24">
        <v>440566</v>
      </c>
      <c r="I176" s="24">
        <v>147360.68</v>
      </c>
      <c r="J176" s="24">
        <v>60</v>
      </c>
    </row>
    <row r="177" spans="1:10" ht="15" customHeight="1">
      <c r="A177" s="26"/>
      <c r="B177" s="26" t="s">
        <v>369</v>
      </c>
      <c r="C177" s="26"/>
      <c r="D177" s="26"/>
      <c r="E177" s="26" t="s">
        <v>20</v>
      </c>
      <c r="F177" s="26"/>
      <c r="G177" s="24">
        <v>524649.79</v>
      </c>
      <c r="H177" s="24">
        <v>421796.42</v>
      </c>
      <c r="I177" s="24">
        <v>102493.37</v>
      </c>
      <c r="J177" s="24">
        <v>360</v>
      </c>
    </row>
    <row r="178" spans="1:10" ht="15" customHeight="1">
      <c r="A178" s="26"/>
      <c r="B178" s="26"/>
      <c r="C178" s="26" t="s">
        <v>372</v>
      </c>
      <c r="D178" s="26"/>
      <c r="E178" s="26" t="s">
        <v>62</v>
      </c>
      <c r="F178" s="26"/>
      <c r="G178" s="24">
        <v>524649.79</v>
      </c>
      <c r="H178" s="24">
        <v>421796.42</v>
      </c>
      <c r="I178" s="24">
        <v>102493.37</v>
      </c>
      <c r="J178" s="24">
        <v>360</v>
      </c>
    </row>
    <row r="179" spans="1:10" ht="15" customHeight="1">
      <c r="A179" s="26" t="s">
        <v>294</v>
      </c>
      <c r="B179" s="26"/>
      <c r="C179" s="26"/>
      <c r="D179" s="26"/>
      <c r="E179" s="26" t="s">
        <v>279</v>
      </c>
      <c r="F179" s="26"/>
      <c r="G179" s="24">
        <v>6182016.42</v>
      </c>
      <c r="H179" s="24">
        <v>5136907.87</v>
      </c>
      <c r="I179" s="24">
        <v>1042348.55</v>
      </c>
      <c r="J179" s="24">
        <v>2760</v>
      </c>
    </row>
    <row r="180" spans="1:10" ht="15" customHeight="1">
      <c r="A180" s="26"/>
      <c r="B180" s="26" t="s">
        <v>372</v>
      </c>
      <c r="C180" s="26"/>
      <c r="D180" s="26"/>
      <c r="E180" s="26" t="s">
        <v>31</v>
      </c>
      <c r="F180" s="26"/>
      <c r="G180" s="24">
        <v>5588568.47</v>
      </c>
      <c r="H180" s="24">
        <v>4634275.45</v>
      </c>
      <c r="I180" s="24">
        <v>951593.02</v>
      </c>
      <c r="J180" s="24">
        <v>2700</v>
      </c>
    </row>
    <row r="181" spans="1:10" ht="15" customHeight="1">
      <c r="A181" s="26"/>
      <c r="B181" s="26"/>
      <c r="C181" s="26" t="s">
        <v>372</v>
      </c>
      <c r="D181" s="26"/>
      <c r="E181" s="26" t="s">
        <v>406</v>
      </c>
      <c r="F181" s="26"/>
      <c r="G181" s="24">
        <v>4637061.91</v>
      </c>
      <c r="H181" s="24">
        <v>3840602.34</v>
      </c>
      <c r="I181" s="24">
        <v>794359.57</v>
      </c>
      <c r="J181" s="24">
        <v>2100</v>
      </c>
    </row>
    <row r="182" spans="1:10" ht="15" customHeight="1">
      <c r="A182" s="26"/>
      <c r="B182" s="26"/>
      <c r="C182" s="26" t="s">
        <v>38</v>
      </c>
      <c r="D182" s="26"/>
      <c r="E182" s="26" t="s">
        <v>422</v>
      </c>
      <c r="F182" s="26"/>
      <c r="G182" s="24">
        <v>951506.56</v>
      </c>
      <c r="H182" s="24">
        <v>793673.11</v>
      </c>
      <c r="I182" s="24">
        <v>157233.45</v>
      </c>
      <c r="J182" s="24">
        <v>600</v>
      </c>
    </row>
    <row r="183" spans="1:10" ht="15" customHeight="1">
      <c r="A183" s="26"/>
      <c r="B183" s="26" t="s">
        <v>4</v>
      </c>
      <c r="C183" s="26"/>
      <c r="D183" s="26"/>
      <c r="E183" s="26" t="s">
        <v>231</v>
      </c>
      <c r="F183" s="26"/>
      <c r="G183" s="24">
        <v>353809.74</v>
      </c>
      <c r="H183" s="24">
        <v>288141</v>
      </c>
      <c r="I183" s="24">
        <v>65608.74</v>
      </c>
      <c r="J183" s="24">
        <v>60</v>
      </c>
    </row>
    <row r="184" spans="1:10" ht="15" customHeight="1">
      <c r="A184" s="26"/>
      <c r="B184" s="26"/>
      <c r="C184" s="26" t="s">
        <v>372</v>
      </c>
      <c r="D184" s="26"/>
      <c r="E184" s="26" t="s">
        <v>204</v>
      </c>
      <c r="F184" s="26"/>
      <c r="G184" s="24">
        <v>353809.74</v>
      </c>
      <c r="H184" s="24">
        <v>288141</v>
      </c>
      <c r="I184" s="24">
        <v>65608.74</v>
      </c>
      <c r="J184" s="24">
        <v>60</v>
      </c>
    </row>
    <row r="185" spans="1:10" ht="15" customHeight="1">
      <c r="A185" s="26"/>
      <c r="B185" s="26" t="s">
        <v>369</v>
      </c>
      <c r="C185" s="26"/>
      <c r="D185" s="26"/>
      <c r="E185" s="26" t="s">
        <v>190</v>
      </c>
      <c r="F185" s="26"/>
      <c r="G185" s="24">
        <v>239638.21</v>
      </c>
      <c r="H185" s="24">
        <v>214491.42</v>
      </c>
      <c r="I185" s="24">
        <v>25146.79</v>
      </c>
      <c r="J185" s="24">
        <v>0</v>
      </c>
    </row>
    <row r="186" spans="1:10" ht="15" customHeight="1">
      <c r="A186" s="26"/>
      <c r="B186" s="26"/>
      <c r="C186" s="26" t="s">
        <v>4</v>
      </c>
      <c r="D186" s="26"/>
      <c r="E186" s="26" t="s">
        <v>257</v>
      </c>
      <c r="F186" s="26"/>
      <c r="G186" s="24">
        <v>239638.21</v>
      </c>
      <c r="H186" s="24">
        <v>214491.42</v>
      </c>
      <c r="I186" s="24">
        <v>25146.79</v>
      </c>
      <c r="J186" s="24">
        <v>0</v>
      </c>
    </row>
    <row r="187" spans="1:10" ht="15" customHeight="1">
      <c r="A187" s="26" t="s">
        <v>189</v>
      </c>
      <c r="B187" s="26"/>
      <c r="C187" s="26"/>
      <c r="D187" s="26"/>
      <c r="E187" s="26" t="s">
        <v>399</v>
      </c>
      <c r="F187" s="26"/>
      <c r="G187" s="24">
        <v>16785524.47</v>
      </c>
      <c r="H187" s="24">
        <v>1125743.13</v>
      </c>
      <c r="I187" s="24">
        <v>200204.26</v>
      </c>
      <c r="J187" s="24">
        <v>15459577.08</v>
      </c>
    </row>
    <row r="188" spans="1:10" ht="15" customHeight="1">
      <c r="A188" s="26"/>
      <c r="B188" s="26" t="s">
        <v>255</v>
      </c>
      <c r="C188" s="26"/>
      <c r="D188" s="26"/>
      <c r="E188" s="26" t="s">
        <v>88</v>
      </c>
      <c r="F188" s="26"/>
      <c r="G188" s="24">
        <v>15458737.08</v>
      </c>
      <c r="H188" s="24">
        <v>0</v>
      </c>
      <c r="I188" s="24">
        <v>0</v>
      </c>
      <c r="J188" s="24">
        <v>15458737.08</v>
      </c>
    </row>
    <row r="189" spans="1:10" ht="15" customHeight="1">
      <c r="A189" s="26"/>
      <c r="B189" s="26"/>
      <c r="C189" s="26" t="s">
        <v>372</v>
      </c>
      <c r="D189" s="26"/>
      <c r="E189" s="26" t="s">
        <v>492</v>
      </c>
      <c r="F189" s="26"/>
      <c r="G189" s="24">
        <v>15458737.08</v>
      </c>
      <c r="H189" s="24">
        <v>0</v>
      </c>
      <c r="I189" s="24">
        <v>0</v>
      </c>
      <c r="J189" s="24">
        <v>15458737.08</v>
      </c>
    </row>
    <row r="190" spans="1:10" ht="15" customHeight="1">
      <c r="A190" s="26"/>
      <c r="B190" s="26" t="s">
        <v>139</v>
      </c>
      <c r="C190" s="26"/>
      <c r="D190" s="26"/>
      <c r="E190" s="26" t="s">
        <v>235</v>
      </c>
      <c r="F190" s="26"/>
      <c r="G190" s="24">
        <v>1326787.39</v>
      </c>
      <c r="H190" s="24">
        <v>1125743.13</v>
      </c>
      <c r="I190" s="24">
        <v>200204.26</v>
      </c>
      <c r="J190" s="24">
        <v>840</v>
      </c>
    </row>
    <row r="191" spans="1:10" ht="15" customHeight="1">
      <c r="A191" s="26"/>
      <c r="B191" s="26"/>
      <c r="C191" s="26" t="s">
        <v>39</v>
      </c>
      <c r="D191" s="26"/>
      <c r="E191" s="26" t="s">
        <v>61</v>
      </c>
      <c r="F191" s="26"/>
      <c r="G191" s="24">
        <v>1326787.39</v>
      </c>
      <c r="H191" s="24">
        <v>1125743.13</v>
      </c>
      <c r="I191" s="24">
        <v>200204.26</v>
      </c>
      <c r="J191" s="24">
        <v>840</v>
      </c>
    </row>
    <row r="192" spans="1:10" ht="15" customHeight="1">
      <c r="A192" s="26" t="s">
        <v>60</v>
      </c>
      <c r="B192" s="26"/>
      <c r="C192" s="26"/>
      <c r="D192" s="26"/>
      <c r="E192" s="26" t="s">
        <v>130</v>
      </c>
      <c r="F192" s="26"/>
      <c r="G192" s="24">
        <v>1094540.88</v>
      </c>
      <c r="H192" s="24">
        <v>904661.36</v>
      </c>
      <c r="I192" s="24">
        <v>154479.52</v>
      </c>
      <c r="J192" s="24">
        <v>35400</v>
      </c>
    </row>
    <row r="193" spans="1:10" ht="15" customHeight="1">
      <c r="A193" s="26"/>
      <c r="B193" s="26" t="s">
        <v>372</v>
      </c>
      <c r="C193" s="26"/>
      <c r="D193" s="26"/>
      <c r="E193" s="26" t="s">
        <v>234</v>
      </c>
      <c r="F193" s="26"/>
      <c r="G193" s="24">
        <v>1094540.88</v>
      </c>
      <c r="H193" s="24">
        <v>904661.36</v>
      </c>
      <c r="I193" s="24">
        <v>154479.52</v>
      </c>
      <c r="J193" s="24">
        <v>35400</v>
      </c>
    </row>
    <row r="194" spans="1:10" ht="15" customHeight="1">
      <c r="A194" s="26"/>
      <c r="B194" s="26"/>
      <c r="C194" s="26" t="s">
        <v>372</v>
      </c>
      <c r="D194" s="26"/>
      <c r="E194" s="26" t="s">
        <v>435</v>
      </c>
      <c r="F194" s="26"/>
      <c r="G194" s="24">
        <v>1094540.88</v>
      </c>
      <c r="H194" s="24">
        <v>904661.36</v>
      </c>
      <c r="I194" s="24">
        <v>154479.52</v>
      </c>
      <c r="J194" s="24">
        <v>35400</v>
      </c>
    </row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</sheetData>
  <sheetProtection/>
  <mergeCells count="4">
    <mergeCell ref="G4:J4"/>
    <mergeCell ref="F4:F5"/>
    <mergeCell ref="E4:E5"/>
    <mergeCell ref="D4:D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H15" sqref="H15"/>
    </sheetView>
  </sheetViews>
  <sheetFormatPr defaultColWidth="9.33203125" defaultRowHeight="19.5" customHeight="1"/>
  <cols>
    <col min="1" max="1" width="60.66015625" style="28" customWidth="1"/>
    <col min="2" max="2" width="63.33203125" style="105" customWidth="1"/>
    <col min="3" max="16384" width="9.33203125" style="28" customWidth="1"/>
  </cols>
  <sheetData>
    <row r="1" spans="1:2" s="27" customFormat="1" ht="32.25" customHeight="1">
      <c r="A1" s="260" t="s">
        <v>645</v>
      </c>
      <c r="B1" s="233"/>
    </row>
    <row r="2" spans="1:2" ht="32.25" customHeight="1">
      <c r="A2" s="261" t="s">
        <v>611</v>
      </c>
      <c r="B2" s="235"/>
    </row>
    <row r="3" spans="1:2" ht="18.75" customHeight="1">
      <c r="A3" s="262" t="s">
        <v>612</v>
      </c>
      <c r="B3" s="238" t="s">
        <v>613</v>
      </c>
    </row>
    <row r="4" spans="1:2" ht="18" customHeight="1">
      <c r="A4" s="237"/>
      <c r="B4" s="239"/>
    </row>
    <row r="5" spans="1:2" ht="21.75" customHeight="1">
      <c r="A5" s="106" t="s">
        <v>566</v>
      </c>
      <c r="B5" s="72">
        <f>SUM(B6+B11)</f>
        <v>78663.06547092047</v>
      </c>
    </row>
    <row r="6" spans="1:2" ht="21.75" customHeight="1">
      <c r="A6" s="75" t="s">
        <v>614</v>
      </c>
      <c r="B6" s="76">
        <f>SUM(B7:B10)</f>
        <v>3800.06547092047</v>
      </c>
    </row>
    <row r="7" spans="1:2" ht="21.75" customHeight="1">
      <c r="A7" s="107" t="s">
        <v>569</v>
      </c>
      <c r="B7" s="78">
        <v>2004.06547092047</v>
      </c>
    </row>
    <row r="8" spans="1:2" ht="21.75" customHeight="1">
      <c r="A8" s="107" t="s">
        <v>571</v>
      </c>
      <c r="B8" s="78">
        <v>412</v>
      </c>
    </row>
    <row r="9" spans="1:2" ht="21.75" customHeight="1">
      <c r="A9" s="107" t="s">
        <v>573</v>
      </c>
      <c r="B9" s="78">
        <v>284</v>
      </c>
    </row>
    <row r="10" spans="1:2" ht="21.75" customHeight="1">
      <c r="A10" s="107" t="s">
        <v>575</v>
      </c>
      <c r="B10" s="78">
        <v>1100</v>
      </c>
    </row>
    <row r="11" spans="1:2" ht="21.75" customHeight="1">
      <c r="A11" s="75" t="s">
        <v>615</v>
      </c>
      <c r="B11" s="76">
        <f>SUM(B12:B38)</f>
        <v>74863</v>
      </c>
    </row>
    <row r="12" spans="1:2" ht="21.75" customHeight="1">
      <c r="A12" s="82" t="s">
        <v>616</v>
      </c>
      <c r="B12" s="78">
        <v>398</v>
      </c>
    </row>
    <row r="13" spans="1:2" ht="21.75" customHeight="1">
      <c r="A13" s="82" t="s">
        <v>617</v>
      </c>
      <c r="B13" s="78">
        <f>2600+35125+150+250+400</f>
        <v>38525</v>
      </c>
    </row>
    <row r="14" spans="1:2" ht="21.75" customHeight="1">
      <c r="A14" s="82" t="s">
        <v>618</v>
      </c>
      <c r="B14" s="78">
        <v>2061</v>
      </c>
    </row>
    <row r="15" spans="1:2" ht="21.75" customHeight="1">
      <c r="A15" s="82" t="s">
        <v>619</v>
      </c>
      <c r="B15" s="78">
        <v>6143</v>
      </c>
    </row>
    <row r="16" spans="1:2" ht="21.75" customHeight="1">
      <c r="A16" s="82" t="s">
        <v>620</v>
      </c>
      <c r="B16" s="78">
        <v>1594</v>
      </c>
    </row>
    <row r="17" spans="1:2" ht="21.75" customHeight="1">
      <c r="A17" s="82" t="s">
        <v>621</v>
      </c>
      <c r="B17" s="78">
        <v>3225</v>
      </c>
    </row>
    <row r="18" spans="1:2" ht="21.75" customHeight="1">
      <c r="A18" s="82" t="s">
        <v>622</v>
      </c>
      <c r="B18" s="78">
        <v>1806</v>
      </c>
    </row>
    <row r="19" spans="1:2" ht="21.75" customHeight="1">
      <c r="A19" s="82" t="s">
        <v>623</v>
      </c>
      <c r="B19" s="78">
        <v>520</v>
      </c>
    </row>
    <row r="20" spans="1:2" ht="21.75" customHeight="1">
      <c r="A20" s="82" t="s">
        <v>624</v>
      </c>
      <c r="B20" s="85">
        <v>82</v>
      </c>
    </row>
    <row r="21" spans="1:2" ht="23.25" customHeight="1">
      <c r="A21" s="86" t="s">
        <v>625</v>
      </c>
      <c r="B21" s="78">
        <v>250</v>
      </c>
    </row>
    <row r="22" spans="1:2" s="87" customFormat="1" ht="21.75" customHeight="1">
      <c r="A22" s="86" t="s">
        <v>626</v>
      </c>
      <c r="B22" s="78">
        <v>133</v>
      </c>
    </row>
    <row r="23" spans="1:2" ht="27" customHeight="1">
      <c r="A23" s="82" t="s">
        <v>627</v>
      </c>
      <c r="B23" s="78">
        <v>9</v>
      </c>
    </row>
    <row r="24" spans="1:2" ht="24.75" customHeight="1">
      <c r="A24" s="82" t="s">
        <v>628</v>
      </c>
      <c r="B24" s="85">
        <v>42</v>
      </c>
    </row>
    <row r="25" spans="1:2" ht="22.5" customHeight="1">
      <c r="A25" s="82" t="s">
        <v>629</v>
      </c>
      <c r="B25" s="85">
        <v>59</v>
      </c>
    </row>
    <row r="26" spans="1:2" ht="28.5" customHeight="1">
      <c r="A26" s="82" t="s">
        <v>630</v>
      </c>
      <c r="B26" s="78">
        <v>126</v>
      </c>
    </row>
    <row r="27" spans="1:2" ht="21.75" customHeight="1">
      <c r="A27" s="82" t="s">
        <v>631</v>
      </c>
      <c r="B27" s="85">
        <v>296</v>
      </c>
    </row>
    <row r="28" spans="1:2" ht="21.75" customHeight="1">
      <c r="A28" s="108" t="s">
        <v>632</v>
      </c>
      <c r="B28" s="78">
        <v>263</v>
      </c>
    </row>
    <row r="29" spans="1:2" ht="21.75" customHeight="1">
      <c r="A29" s="82" t="s">
        <v>633</v>
      </c>
      <c r="B29" s="85">
        <v>669</v>
      </c>
    </row>
    <row r="30" spans="1:2" ht="21.75" customHeight="1">
      <c r="A30" s="82" t="s">
        <v>634</v>
      </c>
      <c r="B30" s="85">
        <v>850</v>
      </c>
    </row>
    <row r="31" spans="1:2" ht="21.75" customHeight="1">
      <c r="A31" s="82" t="s">
        <v>635</v>
      </c>
      <c r="B31" s="85">
        <v>140</v>
      </c>
    </row>
    <row r="32" spans="1:2" ht="21.75" customHeight="1">
      <c r="A32" s="108" t="s">
        <v>636</v>
      </c>
      <c r="B32" s="85">
        <v>2043</v>
      </c>
    </row>
    <row r="33" spans="1:2" ht="21.75" customHeight="1">
      <c r="A33" s="86" t="s">
        <v>637</v>
      </c>
      <c r="B33" s="78">
        <v>22</v>
      </c>
    </row>
    <row r="34" spans="1:2" ht="21.75" customHeight="1">
      <c r="A34" s="86" t="s">
        <v>638</v>
      </c>
      <c r="B34" s="78">
        <v>4105</v>
      </c>
    </row>
    <row r="35" spans="1:2" ht="19.5" customHeight="1">
      <c r="A35" s="86" t="s">
        <v>639</v>
      </c>
      <c r="B35" s="78">
        <v>134</v>
      </c>
    </row>
    <row r="36" spans="1:2" ht="19.5" customHeight="1">
      <c r="A36" s="91" t="s">
        <v>640</v>
      </c>
      <c r="B36" s="78">
        <v>9556</v>
      </c>
    </row>
    <row r="37" spans="1:2" ht="19.5" customHeight="1">
      <c r="A37" s="86" t="s">
        <v>641</v>
      </c>
      <c r="B37" s="78">
        <v>1569</v>
      </c>
    </row>
    <row r="38" spans="1:2" ht="19.5" customHeight="1">
      <c r="A38" s="93" t="s">
        <v>642</v>
      </c>
      <c r="B38" s="46">
        <v>243</v>
      </c>
    </row>
    <row r="39" spans="1:2" ht="19.5" customHeight="1">
      <c r="A39" s="109" t="s">
        <v>606</v>
      </c>
      <c r="B39" s="95">
        <f>44+8076</f>
        <v>8120</v>
      </c>
    </row>
    <row r="40" spans="1:2" ht="19.5" customHeight="1">
      <c r="A40" s="110" t="s">
        <v>607</v>
      </c>
      <c r="B40" s="95">
        <f>6456+182</f>
        <v>6638</v>
      </c>
    </row>
    <row r="41" spans="1:2" ht="19.5" customHeight="1">
      <c r="A41" s="111" t="s">
        <v>643</v>
      </c>
      <c r="B41" s="95">
        <v>48</v>
      </c>
    </row>
    <row r="42" spans="1:2" ht="19.5" customHeight="1">
      <c r="A42" s="112" t="s">
        <v>644</v>
      </c>
      <c r="B42" s="99">
        <f>B5+B39+B40+B41</f>
        <v>93469.06547092047</v>
      </c>
    </row>
    <row r="43" spans="1:2" ht="19.5" customHeight="1">
      <c r="A43" s="101"/>
      <c r="B43" s="102"/>
    </row>
    <row r="44" spans="1:2" ht="19.5" customHeight="1">
      <c r="A44" s="101"/>
      <c r="B44" s="102"/>
    </row>
    <row r="45" spans="1:2" ht="19.5" customHeight="1">
      <c r="A45" s="101"/>
      <c r="B45" s="102"/>
    </row>
    <row r="46" spans="1:2" ht="19.5" customHeight="1">
      <c r="A46" s="101"/>
      <c r="B46" s="102"/>
    </row>
    <row r="47" spans="1:2" ht="19.5" customHeight="1">
      <c r="A47" s="101"/>
      <c r="B47" s="102"/>
    </row>
    <row r="48" spans="1:2" ht="19.5" customHeight="1">
      <c r="A48" s="101"/>
      <c r="B48" s="102"/>
    </row>
    <row r="49" spans="1:2" ht="19.5" customHeight="1">
      <c r="A49" s="101"/>
      <c r="B49" s="102"/>
    </row>
    <row r="50" spans="1:2" ht="19.5" customHeight="1">
      <c r="A50" s="101"/>
      <c r="B50" s="102"/>
    </row>
    <row r="51" spans="1:2" ht="19.5" customHeight="1">
      <c r="A51" s="101"/>
      <c r="B51" s="102"/>
    </row>
    <row r="52" spans="1:2" ht="19.5" customHeight="1">
      <c r="A52" s="101"/>
      <c r="B52" s="102"/>
    </row>
    <row r="53" spans="1:2" ht="19.5" customHeight="1">
      <c r="A53" s="101"/>
      <c r="B53" s="102"/>
    </row>
    <row r="54" spans="1:2" ht="19.5" customHeight="1">
      <c r="A54" s="101"/>
      <c r="B54" s="102"/>
    </row>
    <row r="55" spans="1:2" ht="19.5" customHeight="1">
      <c r="A55" s="101"/>
      <c r="B55" s="102"/>
    </row>
    <row r="56" spans="1:2" ht="19.5" customHeight="1">
      <c r="A56" s="101"/>
      <c r="B56" s="102"/>
    </row>
    <row r="57" spans="1:2" ht="19.5" customHeight="1">
      <c r="A57" s="101"/>
      <c r="B57" s="102"/>
    </row>
    <row r="58" spans="1:2" ht="19.5" customHeight="1">
      <c r="A58" s="101"/>
      <c r="B58" s="102"/>
    </row>
    <row r="59" spans="1:2" ht="19.5" customHeight="1">
      <c r="A59" s="101"/>
      <c r="B59" s="102"/>
    </row>
    <row r="60" spans="1:2" ht="19.5" customHeight="1">
      <c r="A60" s="101"/>
      <c r="B60" s="102"/>
    </row>
    <row r="61" spans="1:2" ht="19.5" customHeight="1">
      <c r="A61" s="101"/>
      <c r="B61" s="102"/>
    </row>
  </sheetData>
  <sheetProtection/>
  <mergeCells count="4">
    <mergeCell ref="A1:B1"/>
    <mergeCell ref="A2:B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1" sqref="B31"/>
    </sheetView>
  </sheetViews>
  <sheetFormatPr defaultColWidth="9.33203125" defaultRowHeight="11.25"/>
  <cols>
    <col min="1" max="1" width="67.5" style="0" customWidth="1"/>
    <col min="2" max="2" width="41" style="0" customWidth="1"/>
    <col min="3" max="3" width="35.16015625" style="0" customWidth="1"/>
  </cols>
  <sheetData>
    <row r="1" spans="1:2" s="115" customFormat="1" ht="27.75" customHeight="1">
      <c r="A1" s="274" t="s">
        <v>700</v>
      </c>
      <c r="B1" s="274"/>
    </row>
    <row r="2" spans="1:2" s="116" customFormat="1" ht="18" customHeight="1">
      <c r="A2" s="275" t="s">
        <v>646</v>
      </c>
      <c r="B2" s="276"/>
    </row>
    <row r="3" spans="1:2" s="117" customFormat="1" ht="19.5" customHeight="1">
      <c r="A3" s="277" t="s">
        <v>647</v>
      </c>
      <c r="B3" s="278"/>
    </row>
    <row r="4" spans="1:2" s="117" customFormat="1" ht="19.5" customHeight="1">
      <c r="A4" s="118" t="s">
        <v>649</v>
      </c>
      <c r="B4" s="119" t="s">
        <v>650</v>
      </c>
    </row>
    <row r="5" spans="1:2" s="117" customFormat="1" ht="19.5" customHeight="1">
      <c r="A5" s="122" t="s">
        <v>651</v>
      </c>
      <c r="B5" s="123"/>
    </row>
    <row r="6" spans="1:2" s="117" customFormat="1" ht="19.5" customHeight="1">
      <c r="A6" s="122" t="s">
        <v>652</v>
      </c>
      <c r="B6" s="126">
        <v>0</v>
      </c>
    </row>
    <row r="7" spans="1:2" s="117" customFormat="1" ht="19.5" customHeight="1">
      <c r="A7" s="129" t="s">
        <v>654</v>
      </c>
      <c r="B7" s="126">
        <v>0</v>
      </c>
    </row>
    <row r="8" spans="1:2" s="117" customFormat="1" ht="19.5" customHeight="1">
      <c r="A8" s="129" t="s">
        <v>656</v>
      </c>
      <c r="B8" s="126"/>
    </row>
    <row r="9" spans="1:2" s="117" customFormat="1" ht="19.5" customHeight="1">
      <c r="A9" s="129" t="s">
        <v>657</v>
      </c>
      <c r="B9" s="126">
        <v>0</v>
      </c>
    </row>
    <row r="10" spans="1:2" s="117" customFormat="1" ht="19.5" customHeight="1">
      <c r="A10" s="129" t="s">
        <v>658</v>
      </c>
      <c r="B10" s="123">
        <v>110</v>
      </c>
    </row>
    <row r="11" spans="1:2" s="117" customFormat="1" ht="19.5" customHeight="1">
      <c r="A11" s="129" t="s">
        <v>660</v>
      </c>
      <c r="B11" s="123">
        <v>1000</v>
      </c>
    </row>
    <row r="12" spans="1:2" s="117" customFormat="1" ht="19.5" customHeight="1">
      <c r="A12" s="129" t="s">
        <v>662</v>
      </c>
      <c r="B12" s="123">
        <v>120</v>
      </c>
    </row>
    <row r="13" spans="1:2" s="117" customFormat="1" ht="19.5" customHeight="1">
      <c r="A13" s="129" t="s">
        <v>664</v>
      </c>
      <c r="B13" s="123">
        <f>SUM(B14:B18)</f>
        <v>18680</v>
      </c>
    </row>
    <row r="14" spans="1:2" s="117" customFormat="1" ht="19.5" customHeight="1">
      <c r="A14" s="131" t="s">
        <v>666</v>
      </c>
      <c r="B14" s="132">
        <v>18680</v>
      </c>
    </row>
    <row r="15" spans="1:2" s="117" customFormat="1" ht="19.5" customHeight="1">
      <c r="A15" s="131" t="s">
        <v>668</v>
      </c>
      <c r="B15" s="133">
        <v>0</v>
      </c>
    </row>
    <row r="16" spans="1:2" s="117" customFormat="1" ht="19.5" customHeight="1">
      <c r="A16" s="134" t="s">
        <v>670</v>
      </c>
      <c r="B16" s="135">
        <v>0</v>
      </c>
    </row>
    <row r="17" spans="1:2" s="117" customFormat="1" ht="19.5" customHeight="1">
      <c r="A17" s="40" t="s">
        <v>671</v>
      </c>
      <c r="B17" s="136">
        <v>0</v>
      </c>
    </row>
    <row r="18" spans="1:2" s="117" customFormat="1" ht="19.5" customHeight="1">
      <c r="A18" s="137" t="s">
        <v>672</v>
      </c>
      <c r="B18" s="138">
        <v>0</v>
      </c>
    </row>
    <row r="19" spans="1:2" s="117" customFormat="1" ht="19.5" customHeight="1">
      <c r="A19" s="129" t="s">
        <v>674</v>
      </c>
      <c r="B19" s="135">
        <v>0</v>
      </c>
    </row>
    <row r="20" spans="1:2" s="117" customFormat="1" ht="19.5" customHeight="1">
      <c r="A20" s="129" t="s">
        <v>676</v>
      </c>
      <c r="B20" s="140">
        <v>0</v>
      </c>
    </row>
    <row r="21" spans="1:2" s="117" customFormat="1" ht="19.5" customHeight="1">
      <c r="A21" s="129" t="s">
        <v>678</v>
      </c>
      <c r="B21" s="141">
        <v>0</v>
      </c>
    </row>
    <row r="22" spans="1:2" s="117" customFormat="1" ht="19.5" customHeight="1">
      <c r="A22" s="129" t="s">
        <v>679</v>
      </c>
      <c r="B22" s="123">
        <v>0</v>
      </c>
    </row>
    <row r="23" spans="1:2" s="117" customFormat="1" ht="19.5" customHeight="1">
      <c r="A23" s="143" t="s">
        <v>680</v>
      </c>
      <c r="B23" s="123">
        <v>0</v>
      </c>
    </row>
    <row r="24" spans="1:2" s="117" customFormat="1" ht="19.5" customHeight="1">
      <c r="A24" s="144" t="s">
        <v>681</v>
      </c>
      <c r="B24" s="123">
        <v>45</v>
      </c>
    </row>
    <row r="25" spans="1:2" s="117" customFormat="1" ht="19.5" customHeight="1">
      <c r="A25" s="144" t="s">
        <v>683</v>
      </c>
      <c r="B25" s="123">
        <v>550</v>
      </c>
    </row>
    <row r="26" spans="1:2" s="117" customFormat="1" ht="19.5" customHeight="1">
      <c r="A26" s="143" t="s">
        <v>684</v>
      </c>
      <c r="B26" s="123"/>
    </row>
    <row r="27" spans="1:2" s="117" customFormat="1" ht="19.5" customHeight="1">
      <c r="A27" s="129"/>
      <c r="B27" s="123"/>
    </row>
    <row r="28" spans="1:2" s="117" customFormat="1" ht="19.5" customHeight="1">
      <c r="A28" s="129"/>
      <c r="B28" s="123"/>
    </row>
    <row r="29" spans="1:2" s="117" customFormat="1" ht="19.5" customHeight="1">
      <c r="A29" s="129"/>
      <c r="B29" s="123"/>
    </row>
    <row r="30" spans="1:2" s="117" customFormat="1" ht="19.5" customHeight="1">
      <c r="A30" s="148" t="s">
        <v>687</v>
      </c>
      <c r="B30" s="149">
        <f>B5+B6+B7+B8+B9+B10+B11+B12+B13+B19+B20+B21+B22+B23+B26+B24+B25</f>
        <v>20505</v>
      </c>
    </row>
    <row r="31" spans="1:2" s="117" customFormat="1" ht="19.5" customHeight="1">
      <c r="A31" s="152" t="s">
        <v>689</v>
      </c>
      <c r="B31" s="149">
        <f>B33+B34</f>
        <v>318</v>
      </c>
    </row>
    <row r="32" spans="1:2" s="117" customFormat="1" ht="19.5" customHeight="1">
      <c r="A32" s="131" t="s">
        <v>691</v>
      </c>
      <c r="B32" s="123"/>
    </row>
    <row r="33" spans="1:2" s="117" customFormat="1" ht="19.5" customHeight="1">
      <c r="A33" s="131" t="s">
        <v>693</v>
      </c>
      <c r="B33" s="123">
        <v>318</v>
      </c>
    </row>
    <row r="34" spans="1:2" s="117" customFormat="1" ht="19.5" customHeight="1">
      <c r="A34" s="131" t="s">
        <v>695</v>
      </c>
      <c r="B34" s="126">
        <v>0</v>
      </c>
    </row>
    <row r="35" spans="1:2" s="117" customFormat="1" ht="19.5" customHeight="1">
      <c r="A35" s="152" t="s">
        <v>266</v>
      </c>
      <c r="B35" s="156">
        <v>4330</v>
      </c>
    </row>
    <row r="36" spans="1:2" s="117" customFormat="1" ht="19.5" customHeight="1">
      <c r="A36" s="158" t="s">
        <v>698</v>
      </c>
      <c r="B36" s="149">
        <f>B30+B31+B35</f>
        <v>25153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F19" sqref="F19"/>
    </sheetView>
  </sheetViews>
  <sheetFormatPr defaultColWidth="9.33203125" defaultRowHeight="11.25"/>
  <cols>
    <col min="1" max="2" width="49" style="0" customWidth="1"/>
  </cols>
  <sheetData>
    <row r="1" spans="1:2" s="114" customFormat="1" ht="24.75" customHeight="1">
      <c r="A1" s="113"/>
      <c r="B1" s="113"/>
    </row>
    <row r="2" spans="1:2" s="115" customFormat="1" ht="27.75" customHeight="1">
      <c r="A2" s="274" t="s">
        <v>710</v>
      </c>
      <c r="B2" s="274"/>
    </row>
    <row r="3" spans="1:2" s="116" customFormat="1" ht="18" customHeight="1">
      <c r="A3" s="276"/>
      <c r="B3" s="276"/>
    </row>
    <row r="4" spans="1:2" s="117" customFormat="1" ht="19.5" customHeight="1">
      <c r="A4" s="279" t="s">
        <v>648</v>
      </c>
      <c r="B4" s="280"/>
    </row>
    <row r="5" spans="1:2" s="117" customFormat="1" ht="19.5" customHeight="1">
      <c r="A5" s="120" t="s">
        <v>649</v>
      </c>
      <c r="B5" s="121" t="s">
        <v>650</v>
      </c>
    </row>
    <row r="6" spans="1:2" s="117" customFormat="1" ht="19.5" customHeight="1">
      <c r="A6" s="124" t="s">
        <v>701</v>
      </c>
      <c r="B6" s="125">
        <f>SUM(B7:B8)</f>
        <v>0</v>
      </c>
    </row>
    <row r="7" spans="1:2" s="117" customFormat="1" ht="19.5" customHeight="1">
      <c r="A7" s="127" t="s">
        <v>653</v>
      </c>
      <c r="B7" s="128"/>
    </row>
    <row r="8" spans="1:2" s="117" customFormat="1" ht="19.5" customHeight="1">
      <c r="A8" s="127" t="s">
        <v>655</v>
      </c>
      <c r="B8" s="125"/>
    </row>
    <row r="9" spans="1:2" s="117" customFormat="1" ht="19.5" customHeight="1">
      <c r="A9" s="124" t="s">
        <v>702</v>
      </c>
      <c r="B9" s="123">
        <f>SUM(B10:B17)</f>
        <v>21639</v>
      </c>
    </row>
    <row r="10" spans="1:2" s="117" customFormat="1" ht="19.5" customHeight="1">
      <c r="A10" s="124" t="s">
        <v>703</v>
      </c>
      <c r="B10" s="123">
        <v>319</v>
      </c>
    </row>
    <row r="11" spans="1:2" s="117" customFormat="1" ht="19.5" customHeight="1">
      <c r="A11" s="130" t="s">
        <v>659</v>
      </c>
      <c r="B11" s="123">
        <f>240+19750+35</f>
        <v>20025</v>
      </c>
    </row>
    <row r="12" spans="1:2" s="117" customFormat="1" ht="19.5" customHeight="1">
      <c r="A12" s="130" t="s">
        <v>661</v>
      </c>
      <c r="B12" s="123">
        <v>110</v>
      </c>
    </row>
    <row r="13" spans="1:2" s="117" customFormat="1" ht="19.5" customHeight="1">
      <c r="A13" s="130" t="s">
        <v>663</v>
      </c>
      <c r="B13" s="123"/>
    </row>
    <row r="14" spans="1:2" s="117" customFormat="1" ht="19.5" customHeight="1">
      <c r="A14" s="130" t="s">
        <v>665</v>
      </c>
      <c r="B14" s="123">
        <v>10</v>
      </c>
    </row>
    <row r="15" spans="1:2" s="117" customFormat="1" ht="19.5" customHeight="1">
      <c r="A15" s="130" t="s">
        <v>667</v>
      </c>
      <c r="B15" s="123">
        <v>625</v>
      </c>
    </row>
    <row r="16" spans="1:2" s="117" customFormat="1" ht="19.5" customHeight="1">
      <c r="A16" s="130" t="s">
        <v>669</v>
      </c>
      <c r="B16" s="123">
        <v>0</v>
      </c>
    </row>
    <row r="17" spans="1:2" s="117" customFormat="1" ht="19.5" customHeight="1">
      <c r="A17" s="130" t="s">
        <v>704</v>
      </c>
      <c r="B17" s="123">
        <v>550</v>
      </c>
    </row>
    <row r="18" spans="1:2" s="117" customFormat="1" ht="19.5" customHeight="1">
      <c r="A18" s="124" t="s">
        <v>705</v>
      </c>
      <c r="B18" s="123">
        <f>SUM(B19:B21)</f>
        <v>144</v>
      </c>
    </row>
    <row r="19" spans="1:2" s="117" customFormat="1" ht="19.5" customHeight="1">
      <c r="A19" s="139" t="s">
        <v>673</v>
      </c>
      <c r="B19" s="123">
        <v>144</v>
      </c>
    </row>
    <row r="20" spans="1:2" s="117" customFormat="1" ht="19.5" customHeight="1">
      <c r="A20" s="139" t="s">
        <v>675</v>
      </c>
      <c r="B20" s="123"/>
    </row>
    <row r="21" spans="1:2" s="117" customFormat="1" ht="19.5" customHeight="1">
      <c r="A21" s="139" t="s">
        <v>677</v>
      </c>
      <c r="B21" s="123"/>
    </row>
    <row r="22" spans="1:2" s="117" customFormat="1" ht="19.5" customHeight="1">
      <c r="A22" s="142" t="s">
        <v>706</v>
      </c>
      <c r="B22" s="123">
        <v>55</v>
      </c>
    </row>
    <row r="23" spans="1:2" s="117" customFormat="1" ht="19.5" customHeight="1">
      <c r="A23" s="139" t="s">
        <v>707</v>
      </c>
      <c r="B23" s="123">
        <v>55</v>
      </c>
    </row>
    <row r="24" spans="1:2" s="117" customFormat="1" ht="19.5" customHeight="1">
      <c r="A24" s="142" t="s">
        <v>708</v>
      </c>
      <c r="B24" s="123">
        <v>9</v>
      </c>
    </row>
    <row r="25" spans="1:2" s="117" customFormat="1" ht="19.5" customHeight="1">
      <c r="A25" s="139" t="s">
        <v>682</v>
      </c>
      <c r="B25" s="123">
        <v>9</v>
      </c>
    </row>
    <row r="26" spans="1:2" s="117" customFormat="1" ht="19.5" customHeight="1">
      <c r="A26" s="142" t="s">
        <v>709</v>
      </c>
      <c r="B26" s="123">
        <f>B28</f>
        <v>709</v>
      </c>
    </row>
    <row r="27" spans="1:2" s="117" customFormat="1" ht="19.5" customHeight="1">
      <c r="A27" s="139" t="s">
        <v>685</v>
      </c>
      <c r="B27" s="125"/>
    </row>
    <row r="28" spans="1:2" s="117" customFormat="1" ht="19.5" customHeight="1">
      <c r="A28" s="139" t="s">
        <v>686</v>
      </c>
      <c r="B28" s="145">
        <v>709</v>
      </c>
    </row>
    <row r="29" spans="1:2" s="117" customFormat="1" ht="19.5" customHeight="1">
      <c r="A29" s="146"/>
      <c r="B29" s="147"/>
    </row>
    <row r="30" spans="1:2" s="117" customFormat="1" ht="19.5" customHeight="1">
      <c r="A30" s="146"/>
      <c r="B30" s="147"/>
    </row>
    <row r="31" spans="1:2" s="117" customFormat="1" ht="19.5" customHeight="1">
      <c r="A31" s="150" t="s">
        <v>688</v>
      </c>
      <c r="B31" s="151">
        <f>B6+B9+B18+B24+B26+B22</f>
        <v>22556</v>
      </c>
    </row>
    <row r="32" spans="1:2" s="117" customFormat="1" ht="19.5" customHeight="1">
      <c r="A32" s="153" t="s">
        <v>690</v>
      </c>
      <c r="B32" s="125">
        <f>B34+B35</f>
        <v>0</v>
      </c>
    </row>
    <row r="33" spans="1:2" s="117" customFormat="1" ht="19.5" customHeight="1">
      <c r="A33" s="154" t="s">
        <v>692</v>
      </c>
      <c r="B33" s="125">
        <v>0</v>
      </c>
    </row>
    <row r="34" spans="1:2" s="117" customFormat="1" ht="19.5" customHeight="1">
      <c r="A34" s="154" t="s">
        <v>694</v>
      </c>
      <c r="B34" s="125">
        <v>0</v>
      </c>
    </row>
    <row r="35" spans="1:2" s="117" customFormat="1" ht="19.5" customHeight="1">
      <c r="A35" s="154" t="s">
        <v>696</v>
      </c>
      <c r="B35" s="155">
        <v>0</v>
      </c>
    </row>
    <row r="36" spans="1:2" s="117" customFormat="1" ht="19.5" customHeight="1">
      <c r="A36" s="153" t="s">
        <v>697</v>
      </c>
      <c r="B36" s="157">
        <v>2597</v>
      </c>
    </row>
    <row r="37" spans="1:2" s="117" customFormat="1" ht="19.5" customHeight="1">
      <c r="A37" s="159" t="s">
        <v>699</v>
      </c>
      <c r="B37" s="151">
        <v>25153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68" style="161" customWidth="1"/>
    <col min="2" max="2" width="18.33203125" style="161" customWidth="1"/>
    <col min="3" max="3" width="79.33203125" style="161" customWidth="1"/>
    <col min="4" max="4" width="20.83203125" style="161" customWidth="1"/>
    <col min="5" max="16384" width="9.33203125" style="161" customWidth="1"/>
  </cols>
  <sheetData>
    <row r="1" ht="13.5">
      <c r="A1" s="160" t="s">
        <v>711</v>
      </c>
    </row>
    <row r="2" spans="1:4" ht="18" customHeight="1">
      <c r="A2" s="274" t="s">
        <v>732</v>
      </c>
      <c r="B2" s="274"/>
      <c r="C2" s="274"/>
      <c r="D2" s="274"/>
    </row>
    <row r="3" spans="1:4" ht="14.25" customHeight="1">
      <c r="A3" s="162"/>
      <c r="D3" s="161" t="s">
        <v>712</v>
      </c>
    </row>
    <row r="4" spans="1:4" ht="31.5" customHeight="1">
      <c r="A4" s="281" t="s">
        <v>713</v>
      </c>
      <c r="B4" s="282"/>
      <c r="C4" s="281" t="s">
        <v>714</v>
      </c>
      <c r="D4" s="283"/>
    </row>
    <row r="5" spans="1:4" ht="19.5" customHeight="1">
      <c r="A5" s="163" t="s">
        <v>715</v>
      </c>
      <c r="B5" s="164" t="s">
        <v>650</v>
      </c>
      <c r="C5" s="163" t="s">
        <v>715</v>
      </c>
      <c r="D5" s="164" t="s">
        <v>650</v>
      </c>
    </row>
    <row r="6" spans="1:4" ht="19.5" customHeight="1">
      <c r="A6" s="165" t="s">
        <v>689</v>
      </c>
      <c r="B6" s="166">
        <f>B7+B10+B11+B13+B14</f>
        <v>318</v>
      </c>
      <c r="C6" s="165" t="s">
        <v>690</v>
      </c>
      <c r="D6" s="167">
        <f>D7+D10+D11+D12</f>
        <v>0</v>
      </c>
    </row>
    <row r="7" spans="1:4" ht="19.5" customHeight="1">
      <c r="A7" s="167" t="s">
        <v>716</v>
      </c>
      <c r="B7" s="167">
        <v>318</v>
      </c>
      <c r="C7" s="167" t="s">
        <v>717</v>
      </c>
      <c r="D7" s="167">
        <f>SUM(D8:D9)</f>
        <v>0</v>
      </c>
    </row>
    <row r="8" spans="1:4" ht="19.5" customHeight="1">
      <c r="A8" s="167" t="s">
        <v>718</v>
      </c>
      <c r="B8" s="167">
        <v>318</v>
      </c>
      <c r="C8" s="167" t="s">
        <v>719</v>
      </c>
      <c r="D8" s="167"/>
    </row>
    <row r="9" spans="1:4" ht="19.5" customHeight="1">
      <c r="A9" s="167" t="s">
        <v>720</v>
      </c>
      <c r="B9" s="167"/>
      <c r="C9" s="167" t="s">
        <v>721</v>
      </c>
      <c r="D9" s="167"/>
    </row>
    <row r="10" spans="1:4" ht="19.5" customHeight="1">
      <c r="A10" s="167" t="s">
        <v>722</v>
      </c>
      <c r="B10" s="167"/>
      <c r="C10" s="167" t="s">
        <v>723</v>
      </c>
      <c r="D10" s="167"/>
    </row>
    <row r="11" spans="1:4" ht="19.5" customHeight="1">
      <c r="A11" s="167" t="s">
        <v>724</v>
      </c>
      <c r="B11" s="167"/>
      <c r="C11" s="167" t="s">
        <v>725</v>
      </c>
      <c r="D11" s="167"/>
    </row>
    <row r="12" spans="1:4" ht="19.5" customHeight="1">
      <c r="A12" s="167" t="s">
        <v>726</v>
      </c>
      <c r="B12" s="167"/>
      <c r="C12" s="168" t="s">
        <v>727</v>
      </c>
      <c r="D12" s="167"/>
    </row>
    <row r="13" spans="1:4" ht="19.5" customHeight="1">
      <c r="A13" s="168" t="s">
        <v>728</v>
      </c>
      <c r="B13" s="167"/>
      <c r="C13" s="168"/>
      <c r="D13" s="167"/>
    </row>
    <row r="14" spans="1:4" ht="19.5" customHeight="1">
      <c r="A14" s="168" t="s">
        <v>729</v>
      </c>
      <c r="B14" s="167"/>
      <c r="C14" s="168"/>
      <c r="D14" s="167"/>
    </row>
    <row r="15" spans="1:4" ht="19.5" customHeight="1">
      <c r="A15" s="168"/>
      <c r="B15" s="167"/>
      <c r="C15" s="168"/>
      <c r="D15" s="167"/>
    </row>
    <row r="16" spans="1:4" ht="19.5" customHeight="1">
      <c r="A16" s="168"/>
      <c r="B16" s="167"/>
      <c r="C16" s="168"/>
      <c r="D16" s="167"/>
    </row>
    <row r="17" spans="1:4" ht="19.5" customHeight="1">
      <c r="A17" s="168"/>
      <c r="B17" s="167"/>
      <c r="C17" s="168"/>
      <c r="D17" s="167"/>
    </row>
    <row r="18" spans="1:4" ht="19.5" customHeight="1">
      <c r="A18" s="168"/>
      <c r="B18" s="167"/>
      <c r="C18" s="168"/>
      <c r="D18" s="167"/>
    </row>
    <row r="19" spans="1:4" ht="19.5" customHeight="1">
      <c r="A19" s="168"/>
      <c r="B19" s="167"/>
      <c r="C19" s="168"/>
      <c r="D19" s="167"/>
    </row>
    <row r="20" spans="1:4" ht="19.5" customHeight="1">
      <c r="A20" s="168"/>
      <c r="B20" s="167"/>
      <c r="C20" s="168"/>
      <c r="D20" s="167"/>
    </row>
    <row r="21" spans="1:4" ht="19.5" customHeight="1">
      <c r="A21" s="168"/>
      <c r="B21" s="167"/>
      <c r="C21" s="168"/>
      <c r="D21" s="167"/>
    </row>
    <row r="22" spans="1:4" ht="19.5" customHeight="1">
      <c r="A22" s="168"/>
      <c r="B22" s="167"/>
      <c r="C22" s="168"/>
      <c r="D22" s="167"/>
    </row>
    <row r="23" spans="1:4" ht="19.5" customHeight="1">
      <c r="A23" s="168"/>
      <c r="B23" s="167"/>
      <c r="C23" s="168"/>
      <c r="D23" s="167"/>
    </row>
    <row r="24" spans="1:4" ht="19.5" customHeight="1">
      <c r="A24" s="168"/>
      <c r="B24" s="167"/>
      <c r="C24" s="168"/>
      <c r="D24" s="167"/>
    </row>
    <row r="25" spans="1:4" ht="19.5" customHeight="1">
      <c r="A25" s="168"/>
      <c r="B25" s="167"/>
      <c r="C25" s="168"/>
      <c r="D25" s="167"/>
    </row>
    <row r="26" spans="1:4" ht="19.5" customHeight="1">
      <c r="A26" s="168"/>
      <c r="B26" s="167"/>
      <c r="C26" s="168"/>
      <c r="D26" s="167"/>
    </row>
    <row r="27" spans="1:4" ht="19.5" customHeight="1">
      <c r="A27" s="168"/>
      <c r="B27" s="167"/>
      <c r="C27" s="168"/>
      <c r="D27" s="167"/>
    </row>
    <row r="28" spans="1:4" ht="19.5" customHeight="1">
      <c r="A28" s="168"/>
      <c r="B28" s="167"/>
      <c r="C28" s="168"/>
      <c r="D28" s="167"/>
    </row>
    <row r="29" spans="1:4" ht="19.5" customHeight="1">
      <c r="A29" s="168"/>
      <c r="B29" s="167"/>
      <c r="C29" s="168"/>
      <c r="D29" s="167"/>
    </row>
    <row r="30" spans="1:4" ht="19.5" customHeight="1">
      <c r="A30" s="169" t="s">
        <v>730</v>
      </c>
      <c r="B30" s="167">
        <f>+B6</f>
        <v>318</v>
      </c>
      <c r="C30" s="169" t="s">
        <v>731</v>
      </c>
      <c r="D30" s="167">
        <f>+D6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5.7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2016-12-15T07:24:22Z</dcterms:modified>
  <cp:category/>
  <cp:version/>
  <cp:contentType/>
  <cp:contentStatus/>
</cp:coreProperties>
</file>