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50" firstSheet="1" activeTab="8"/>
  </bookViews>
  <sheets>
    <sheet name="财政收入表" sheetId="11" r:id="rId1"/>
    <sheet name="平衡表" sheetId="8" r:id="rId2"/>
    <sheet name="公共预算支出明细表" sheetId="16" r:id="rId3"/>
    <sheet name="政府性基金基本平衡表" sheetId="9" r:id="rId4"/>
    <sheet name="基金调整明细表" sheetId="18" r:id="rId5"/>
    <sheet name="社会保险基金预算调整表" sheetId="19" r:id="rId6"/>
    <sheet name="国有资本经营预算调整表" sheetId="20" r:id="rId7"/>
    <sheet name="债务限额和余额 " sheetId="15" r:id="rId8"/>
    <sheet name="新增政府债券安排表" sheetId="21" r:id="rId9"/>
  </sheets>
  <definedNames>
    <definedName name="_xlnm._FilterDatabase" localSheetId="2" hidden="1">公共预算支出明细表!$A$1:$S$56</definedName>
    <definedName name="_xlnm.Print_Area" localSheetId="1">平衡表!$A$2:$R$76</definedName>
    <definedName name="_xlnm.Print_Area" localSheetId="8">新增政府债券安排表!$A$1:$C$28</definedName>
    <definedName name="_xlnm.Print_Area" localSheetId="7">'债务限额和余额 '!$A$1:$C$7</definedName>
    <definedName name="_xlnm.Print_Area" hidden="1">#N/A</definedName>
    <definedName name="_xlnm.Print_Titles" localSheetId="0">财政收入表!$2:$5</definedName>
    <definedName name="_xlnm.Print_Titles" localSheetId="2">公共预算支出明细表!$1:$5</definedName>
    <definedName name="_xlnm.Print_Titles" localSheetId="6">国有资本经营预算调整表!$1:$5</definedName>
    <definedName name="_xlnm.Print_Titles" localSheetId="4">基金调整明细表!$1:$5</definedName>
    <definedName name="_xlnm.Print_Titles" localSheetId="1">平衡表!$1:$6</definedName>
    <definedName name="_xlnm.Print_Titles" localSheetId="5">社会保险基金预算调整表!$1:$5</definedName>
    <definedName name="_xlnm.Print_Titles" localSheetId="3">政府性基金基本平衡表!$1:$6</definedName>
    <definedName name="_xlnm.Print_Titles" hidden="1">#N/A</definedName>
    <definedName name="Print_Titles_1">#N/A</definedName>
    <definedName name="地区名称">#REF!</definedName>
    <definedName name="_xlnm.Print_Area" localSheetId="5">社会保险基金预算调整表!$A$1:$Q$28</definedName>
    <definedName name="_xlnm._FilterDatabase" localSheetId="0" hidden="1">财政收入表!$A$6:$L$6</definedName>
    <definedName name="_xlnm.Print_Titles" localSheetId="8">新增政府债券安排表!$1:$4</definedName>
  </definedNames>
  <calcPr calcId="144525"/>
</workbook>
</file>

<file path=xl/sharedStrings.xml><?xml version="1.0" encoding="utf-8"?>
<sst xmlns="http://schemas.openxmlformats.org/spreadsheetml/2006/main" count="505" uniqueCount="421">
  <si>
    <t xml:space="preserve">附表一 </t>
  </si>
  <si>
    <t>融安县2023年财政收入调整表</t>
  </si>
  <si>
    <t>融安县财政局编</t>
  </si>
  <si>
    <t xml:space="preserve">                        单位：万元</t>
  </si>
  <si>
    <t>项目</t>
  </si>
  <si>
    <r>
      <rPr>
        <b/>
        <sz val="14"/>
        <rFont val="Times New Roman"/>
        <charset val="0"/>
      </rPr>
      <t>2022</t>
    </r>
    <r>
      <rPr>
        <b/>
        <sz val="14"/>
        <rFont val="宋体"/>
        <charset val="134"/>
      </rPr>
      <t>年完成数</t>
    </r>
  </si>
  <si>
    <r>
      <rPr>
        <b/>
        <sz val="14"/>
        <rFont val="Times New Roman"/>
        <charset val="0"/>
      </rPr>
      <t>2023</t>
    </r>
    <r>
      <rPr>
        <b/>
        <sz val="14"/>
        <rFont val="宋体"/>
        <charset val="134"/>
      </rPr>
      <t>年预算数</t>
    </r>
  </si>
  <si>
    <r>
      <rPr>
        <b/>
        <sz val="14"/>
        <rFont val="Times New Roman"/>
        <charset val="0"/>
      </rPr>
      <t>2023</t>
    </r>
    <r>
      <rPr>
        <b/>
        <sz val="14"/>
        <rFont val="宋体"/>
        <charset val="134"/>
      </rPr>
      <t>年</t>
    </r>
    <r>
      <rPr>
        <b/>
        <sz val="14"/>
        <rFont val="Times New Roman"/>
        <charset val="0"/>
      </rPr>
      <t>1-10</t>
    </r>
    <r>
      <rPr>
        <b/>
        <sz val="14"/>
        <rFont val="宋体"/>
        <charset val="134"/>
      </rPr>
      <t>月完成数</t>
    </r>
  </si>
  <si>
    <r>
      <rPr>
        <b/>
        <sz val="14"/>
        <rFont val="Times New Roman"/>
        <charset val="0"/>
      </rPr>
      <t>2023</t>
    </r>
    <r>
      <rPr>
        <b/>
        <sz val="14"/>
        <rFont val="宋体"/>
        <charset val="134"/>
      </rPr>
      <t>年调整预算数</t>
    </r>
  </si>
  <si>
    <t>调整数为年初预算%</t>
  </si>
  <si>
    <t>金额</t>
  </si>
  <si>
    <r>
      <rPr>
        <b/>
        <sz val="12"/>
        <rFont val="宋体"/>
        <charset val="134"/>
      </rPr>
      <t>比上年增减（</t>
    </r>
    <r>
      <rPr>
        <b/>
        <sz val="12"/>
        <rFont val="Times New Roman"/>
        <charset val="0"/>
      </rPr>
      <t>%</t>
    </r>
    <r>
      <rPr>
        <b/>
        <sz val="12"/>
        <rFont val="宋体"/>
        <charset val="134"/>
      </rPr>
      <t>）</t>
    </r>
  </si>
  <si>
    <t>同比增减（%）</t>
  </si>
  <si>
    <t>完成年初预算（%）</t>
  </si>
  <si>
    <r>
      <rPr>
        <b/>
        <sz val="12"/>
        <rFont val="宋体"/>
        <charset val="134"/>
      </rPr>
      <t>财</t>
    </r>
    <r>
      <rPr>
        <b/>
        <sz val="14"/>
        <rFont val="Times New Roman"/>
        <charset val="0"/>
      </rPr>
      <t xml:space="preserve">   </t>
    </r>
    <r>
      <rPr>
        <b/>
        <sz val="14"/>
        <rFont val="宋体"/>
        <charset val="134"/>
      </rPr>
      <t>政</t>
    </r>
    <r>
      <rPr>
        <b/>
        <sz val="14"/>
        <rFont val="Times New Roman"/>
        <charset val="0"/>
      </rPr>
      <t xml:space="preserve">   </t>
    </r>
    <r>
      <rPr>
        <b/>
        <sz val="14"/>
        <rFont val="宋体"/>
        <charset val="134"/>
      </rPr>
      <t>收</t>
    </r>
    <r>
      <rPr>
        <b/>
        <sz val="14"/>
        <rFont val="Times New Roman"/>
        <charset val="0"/>
      </rPr>
      <t xml:space="preserve">   </t>
    </r>
    <r>
      <rPr>
        <b/>
        <sz val="14"/>
        <rFont val="宋体"/>
        <charset val="134"/>
      </rPr>
      <t>入</t>
    </r>
  </si>
  <si>
    <t xml:space="preserve">   其中：税务部门完成</t>
  </si>
  <si>
    <r>
      <rPr>
        <b/>
        <sz val="12"/>
        <rFont val="宋体"/>
        <charset val="134"/>
      </rPr>
      <t xml:space="preserve">     </t>
    </r>
    <r>
      <rPr>
        <b/>
        <sz val="12"/>
        <color indexed="8"/>
        <rFont val="宋体"/>
        <charset val="134"/>
      </rPr>
      <t>财政部门完成</t>
    </r>
  </si>
  <si>
    <t>一、一般公共财政预算收入</t>
  </si>
  <si>
    <t>（一）税收收入</t>
  </si>
  <si>
    <t>增值税</t>
  </si>
  <si>
    <t>企业所得税</t>
  </si>
  <si>
    <t>个人所得税</t>
  </si>
  <si>
    <t>资源税</t>
  </si>
  <si>
    <t>城市维护建设税</t>
  </si>
  <si>
    <t>房产税</t>
  </si>
  <si>
    <t>印花税</t>
  </si>
  <si>
    <t>城镇土地使用税</t>
  </si>
  <si>
    <t>土地增值税</t>
  </si>
  <si>
    <t>车船税</t>
  </si>
  <si>
    <t>耕地占用税</t>
  </si>
  <si>
    <t>契税</t>
  </si>
  <si>
    <r>
      <rPr>
        <sz val="12"/>
        <color indexed="8"/>
        <rFont val="Times New Roman"/>
        <charset val="0"/>
      </rPr>
      <t>16</t>
    </r>
    <r>
      <rPr>
        <sz val="12"/>
        <color indexed="8"/>
        <rFont val="宋体"/>
        <charset val="134"/>
      </rPr>
      <t>、其他税收收入</t>
    </r>
  </si>
  <si>
    <t>环境保护税</t>
  </si>
  <si>
    <t>其他税收收入</t>
  </si>
  <si>
    <t>（二）非税收入</t>
  </si>
  <si>
    <r>
      <rPr>
        <sz val="12"/>
        <color indexed="8"/>
        <rFont val="Times New Roman"/>
        <charset val="0"/>
      </rPr>
      <t>1</t>
    </r>
    <r>
      <rPr>
        <sz val="12"/>
        <color indexed="8"/>
        <rFont val="宋体"/>
        <charset val="134"/>
      </rPr>
      <t>、专项收入</t>
    </r>
  </si>
  <si>
    <r>
      <rPr>
        <sz val="12"/>
        <color indexed="8"/>
        <rFont val="Times New Roman"/>
        <charset val="0"/>
      </rPr>
      <t xml:space="preserve"> </t>
    </r>
    <r>
      <rPr>
        <sz val="12"/>
        <color indexed="8"/>
        <rFont val="宋体"/>
        <charset val="134"/>
      </rPr>
      <t>其中：排污费收入</t>
    </r>
  </si>
  <si>
    <r>
      <rPr>
        <sz val="12"/>
        <color indexed="8"/>
        <rFont val="Times New Roman"/>
        <charset val="0"/>
      </rPr>
      <t xml:space="preserve">             </t>
    </r>
    <r>
      <rPr>
        <sz val="12"/>
        <color indexed="8"/>
        <rFont val="宋体"/>
        <charset val="134"/>
      </rPr>
      <t>水资源费收入</t>
    </r>
  </si>
  <si>
    <t xml:space="preserve"> 教育费附加收入</t>
  </si>
  <si>
    <t xml:space="preserve"> 地方教育附加收入</t>
  </si>
  <si>
    <r>
      <rPr>
        <sz val="12"/>
        <color indexed="8"/>
        <rFont val="宋体"/>
        <charset val="134"/>
      </rPr>
      <t xml:space="preserve">             </t>
    </r>
    <r>
      <rPr>
        <sz val="12"/>
        <color indexed="8"/>
        <rFont val="宋体"/>
        <charset val="134"/>
      </rPr>
      <t>探矿权采矿权使用费及价款收入</t>
    </r>
  </si>
  <si>
    <t>残疾人就业保障资金收入</t>
  </si>
  <si>
    <t>水利建设专项收入</t>
  </si>
  <si>
    <t>森林植被恢复费</t>
  </si>
  <si>
    <r>
      <rPr>
        <sz val="12"/>
        <color indexed="8"/>
        <rFont val="Times New Roman"/>
        <charset val="0"/>
      </rPr>
      <t>2</t>
    </r>
    <r>
      <rPr>
        <sz val="12"/>
        <color indexed="8"/>
        <rFont val="宋体"/>
        <charset val="134"/>
      </rPr>
      <t>、行政事业性收费收入</t>
    </r>
  </si>
  <si>
    <r>
      <rPr>
        <sz val="12"/>
        <color indexed="8"/>
        <rFont val="Times New Roman"/>
        <charset val="0"/>
      </rPr>
      <t>3</t>
    </r>
    <r>
      <rPr>
        <sz val="12"/>
        <color indexed="8"/>
        <rFont val="宋体"/>
        <charset val="134"/>
      </rPr>
      <t>、罚没收入</t>
    </r>
  </si>
  <si>
    <r>
      <rPr>
        <sz val="12"/>
        <color indexed="8"/>
        <rFont val="Times New Roman"/>
        <charset val="0"/>
      </rPr>
      <t>4</t>
    </r>
    <r>
      <rPr>
        <sz val="12"/>
        <color indexed="8"/>
        <rFont val="宋体"/>
        <charset val="134"/>
      </rPr>
      <t>、国有资源</t>
    </r>
    <r>
      <rPr>
        <sz val="12"/>
        <color indexed="8"/>
        <rFont val="Times New Roman"/>
        <charset val="0"/>
      </rPr>
      <t>(</t>
    </r>
    <r>
      <rPr>
        <sz val="12"/>
        <color indexed="8"/>
        <rFont val="宋体"/>
        <charset val="134"/>
      </rPr>
      <t>资产</t>
    </r>
    <r>
      <rPr>
        <sz val="12"/>
        <color indexed="8"/>
        <rFont val="Times New Roman"/>
        <charset val="0"/>
      </rPr>
      <t>)</t>
    </r>
    <r>
      <rPr>
        <sz val="12"/>
        <color indexed="8"/>
        <rFont val="宋体"/>
        <charset val="134"/>
      </rPr>
      <t>有偿使用收入</t>
    </r>
  </si>
  <si>
    <r>
      <rPr>
        <sz val="12"/>
        <color indexed="8"/>
        <rFont val="Times New Roman"/>
        <charset val="0"/>
      </rPr>
      <t>5</t>
    </r>
    <r>
      <rPr>
        <sz val="12"/>
        <color indexed="8"/>
        <rFont val="宋体"/>
        <charset val="134"/>
      </rPr>
      <t>、捐赠收入</t>
    </r>
  </si>
  <si>
    <r>
      <rPr>
        <sz val="12"/>
        <color indexed="8"/>
        <rFont val="Times New Roman"/>
        <charset val="0"/>
      </rPr>
      <t>6</t>
    </r>
    <r>
      <rPr>
        <sz val="12"/>
        <color indexed="8"/>
        <rFont val="宋体"/>
        <charset val="134"/>
      </rPr>
      <t>、政府性住房基金收入</t>
    </r>
  </si>
  <si>
    <r>
      <rPr>
        <sz val="12"/>
        <color indexed="8"/>
        <rFont val="Times New Roman"/>
        <charset val="0"/>
      </rPr>
      <t>7</t>
    </r>
    <r>
      <rPr>
        <sz val="12"/>
        <color indexed="8"/>
        <rFont val="宋体"/>
        <charset val="134"/>
      </rPr>
      <t>、其他收入</t>
    </r>
  </si>
  <si>
    <t>（三）贷款转贷回收本金收入</t>
  </si>
  <si>
    <r>
      <rPr>
        <sz val="12"/>
        <color indexed="8"/>
        <rFont val="Times New Roman"/>
        <charset val="0"/>
      </rPr>
      <t>1</t>
    </r>
    <r>
      <rPr>
        <sz val="12"/>
        <color indexed="8"/>
        <rFont val="宋体"/>
        <charset val="134"/>
      </rPr>
      <t>、国内贷款回收本金收入</t>
    </r>
  </si>
  <si>
    <r>
      <rPr>
        <sz val="12"/>
        <color indexed="8"/>
        <rFont val="Times New Roman"/>
        <charset val="0"/>
      </rPr>
      <t>2</t>
    </r>
    <r>
      <rPr>
        <sz val="12"/>
        <color indexed="8"/>
        <rFont val="宋体"/>
        <charset val="134"/>
      </rPr>
      <t>、国外贷款回收本金收入</t>
    </r>
  </si>
  <si>
    <r>
      <rPr>
        <sz val="12"/>
        <color indexed="8"/>
        <rFont val="Times New Roman"/>
        <charset val="0"/>
      </rPr>
      <t>3</t>
    </r>
    <r>
      <rPr>
        <sz val="12"/>
        <color indexed="8"/>
        <rFont val="宋体"/>
        <charset val="134"/>
      </rPr>
      <t>、国内转贷回收本金收入</t>
    </r>
    <r>
      <rPr>
        <sz val="12"/>
        <color indexed="8"/>
        <rFont val="Times New Roman"/>
        <charset val="0"/>
      </rPr>
      <t xml:space="preserve"> </t>
    </r>
  </si>
  <si>
    <r>
      <rPr>
        <sz val="12"/>
        <color indexed="8"/>
        <rFont val="Times New Roman"/>
        <charset val="0"/>
      </rPr>
      <t>4</t>
    </r>
    <r>
      <rPr>
        <sz val="12"/>
        <color indexed="8"/>
        <rFont val="宋体"/>
        <charset val="134"/>
      </rPr>
      <t>、国外转贷回收本金收入</t>
    </r>
    <r>
      <rPr>
        <sz val="12"/>
        <color indexed="8"/>
        <rFont val="Times New Roman"/>
        <charset val="0"/>
      </rPr>
      <t xml:space="preserve"> </t>
    </r>
  </si>
  <si>
    <t>二、上划中央收入</t>
  </si>
  <si>
    <r>
      <rPr>
        <sz val="12"/>
        <rFont val="Times New Roman"/>
        <charset val="0"/>
      </rPr>
      <t xml:space="preserve">  1</t>
    </r>
    <r>
      <rPr>
        <sz val="12"/>
        <rFont val="宋体"/>
        <charset val="134"/>
      </rPr>
      <t>、上划增值税</t>
    </r>
  </si>
  <si>
    <r>
      <rPr>
        <sz val="12"/>
        <rFont val="Times New Roman"/>
        <charset val="0"/>
      </rPr>
      <t xml:space="preserve">  2</t>
    </r>
    <r>
      <rPr>
        <sz val="12"/>
        <rFont val="宋体"/>
        <charset val="134"/>
      </rPr>
      <t>、上划消费税</t>
    </r>
  </si>
  <si>
    <r>
      <rPr>
        <sz val="12"/>
        <rFont val="Times New Roman"/>
        <charset val="0"/>
      </rPr>
      <t xml:space="preserve">  3</t>
    </r>
    <r>
      <rPr>
        <sz val="12"/>
        <rFont val="宋体"/>
        <charset val="134"/>
      </rPr>
      <t>、上划企业所得税</t>
    </r>
  </si>
  <si>
    <r>
      <rPr>
        <sz val="12"/>
        <rFont val="Times New Roman"/>
        <charset val="0"/>
      </rPr>
      <t>4</t>
    </r>
    <r>
      <rPr>
        <sz val="12"/>
        <rFont val="宋体"/>
        <charset val="134"/>
      </rPr>
      <t>、上划个人所得税</t>
    </r>
  </si>
  <si>
    <r>
      <rPr>
        <sz val="12"/>
        <rFont val="Times New Roman"/>
        <charset val="0"/>
      </rPr>
      <t>5</t>
    </r>
    <r>
      <rPr>
        <sz val="12"/>
        <rFont val="宋体"/>
        <charset val="134"/>
      </rPr>
      <t>、上划中央其他税收收入</t>
    </r>
  </si>
  <si>
    <t>四、上划自治区收入</t>
  </si>
  <si>
    <r>
      <rPr>
        <sz val="12"/>
        <rFont val="Times New Roman"/>
        <charset val="0"/>
      </rPr>
      <t>1</t>
    </r>
    <r>
      <rPr>
        <sz val="12"/>
        <rFont val="宋体"/>
        <charset val="134"/>
      </rPr>
      <t>、上划增值税</t>
    </r>
  </si>
  <si>
    <r>
      <rPr>
        <sz val="12"/>
        <rFont val="Times New Roman"/>
        <charset val="0"/>
      </rPr>
      <t>2</t>
    </r>
    <r>
      <rPr>
        <sz val="12"/>
        <rFont val="宋体"/>
        <charset val="134"/>
      </rPr>
      <t>、上划企业所得税</t>
    </r>
  </si>
  <si>
    <r>
      <rPr>
        <sz val="12"/>
        <rFont val="Times New Roman"/>
        <charset val="0"/>
      </rPr>
      <t>3</t>
    </r>
    <r>
      <rPr>
        <sz val="12"/>
        <rFont val="宋体"/>
        <charset val="134"/>
      </rPr>
      <t>、上划个人所得税</t>
    </r>
  </si>
  <si>
    <r>
      <rPr>
        <sz val="12"/>
        <rFont val="Times New Roman"/>
        <charset val="0"/>
      </rPr>
      <t>4</t>
    </r>
    <r>
      <rPr>
        <sz val="12"/>
        <rFont val="宋体"/>
        <charset val="134"/>
      </rPr>
      <t>、上划环境保护税</t>
    </r>
  </si>
  <si>
    <r>
      <rPr>
        <sz val="12"/>
        <rFont val="Times New Roman"/>
        <charset val="0"/>
      </rPr>
      <t>5</t>
    </r>
    <r>
      <rPr>
        <sz val="12"/>
        <rFont val="宋体"/>
        <charset val="134"/>
      </rPr>
      <t>、上划其他税收收入</t>
    </r>
  </si>
  <si>
    <t>附表二</t>
  </si>
  <si>
    <t>融安县2023年财政收支调整表</t>
  </si>
  <si>
    <r>
      <rPr>
        <sz val="12"/>
        <rFont val="宋体"/>
        <charset val="134"/>
      </rPr>
      <t>融安县财政局编</t>
    </r>
    <r>
      <rPr>
        <sz val="12"/>
        <rFont val="Times New Roman"/>
        <charset val="0"/>
      </rPr>
      <t xml:space="preserve">                                 </t>
    </r>
  </si>
  <si>
    <t>单位：万元</t>
  </si>
  <si>
    <t>预   算   科   目</t>
  </si>
  <si>
    <t>2022年决算数</t>
  </si>
  <si>
    <r>
      <rPr>
        <b/>
        <sz val="11"/>
        <rFont val="Times New Roman"/>
        <charset val="0"/>
      </rPr>
      <t>2023</t>
    </r>
    <r>
      <rPr>
        <b/>
        <sz val="11"/>
        <rFont val="宋体"/>
        <charset val="134"/>
      </rPr>
      <t>年预算收入</t>
    </r>
  </si>
  <si>
    <t>2023年1-10月完成数</t>
  </si>
  <si>
    <t>2023年调整预算收入</t>
  </si>
  <si>
    <t>调整收入数与 上年决算相比增减（%）</t>
  </si>
  <si>
    <t>调整收入数为年初预算</t>
  </si>
  <si>
    <r>
      <rPr>
        <b/>
        <sz val="11"/>
        <rFont val="Times New Roman"/>
        <charset val="0"/>
      </rPr>
      <t>2023</t>
    </r>
    <r>
      <rPr>
        <b/>
        <sz val="11"/>
        <rFont val="宋体"/>
        <charset val="134"/>
      </rPr>
      <t>年一般公共预算支出</t>
    </r>
  </si>
  <si>
    <r>
      <rPr>
        <b/>
        <sz val="11"/>
        <rFont val="Times New Roman"/>
        <charset val="0"/>
      </rPr>
      <t>2023</t>
    </r>
    <r>
      <rPr>
        <b/>
        <sz val="11"/>
        <rFont val="宋体"/>
        <charset val="134"/>
      </rPr>
      <t>年</t>
    </r>
    <r>
      <rPr>
        <b/>
        <sz val="11"/>
        <rFont val="Times New Roman"/>
        <charset val="0"/>
      </rPr>
      <t>1-10</t>
    </r>
    <r>
      <rPr>
        <b/>
        <sz val="11"/>
        <rFont val="宋体"/>
        <charset val="134"/>
      </rPr>
      <t>月完成数</t>
    </r>
  </si>
  <si>
    <t>2023年调整预算支出</t>
  </si>
  <si>
    <t>2022年一般公共预算支出</t>
  </si>
  <si>
    <r>
      <rPr>
        <b/>
        <sz val="11"/>
        <rFont val="宋体"/>
        <charset val="134"/>
      </rPr>
      <t>比上年增减（</t>
    </r>
    <r>
      <rPr>
        <b/>
        <sz val="11"/>
        <rFont val="Times New Roman"/>
        <charset val="0"/>
      </rPr>
      <t>%</t>
    </r>
    <r>
      <rPr>
        <b/>
        <sz val="11"/>
        <rFont val="宋体"/>
        <charset val="134"/>
      </rPr>
      <t>）</t>
    </r>
  </si>
  <si>
    <t>调整数为年初预算（%）</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</si>
  <si>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</si>
  <si>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</si>
  <si>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</si>
  <si>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</si>
  <si>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</si>
  <si>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</si>
  <si>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</si>
  <si>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</si>
  <si>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</si>
  <si>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</si>
  <si>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</si>
  <si>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</si>
  <si>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r>
      <rPr>
        <sz val="10"/>
        <color indexed="8"/>
        <rFont val="Times New Roman"/>
        <charset val="0"/>
      </rPr>
      <t xml:space="preserve"> </t>
    </r>
    <r>
      <rPr>
        <sz val="10"/>
        <color indexed="8"/>
        <rFont val="宋体"/>
        <charset val="134"/>
      </rPr>
      <t>环境保护税</t>
    </r>
  </si>
  <si>
    <t>十三、资源勘探信息等支出</t>
  </si>
  <si>
    <t>十四、商业服务业等支出</t>
  </si>
  <si>
    <r>
      <rPr>
        <sz val="10"/>
        <rFont val="宋体"/>
        <charset val="134"/>
      </rPr>
      <t>国有资源（产</t>
    </r>
    <r>
      <rPr>
        <sz val="10"/>
        <rFont val="Times New Roman"/>
        <charset val="0"/>
      </rPr>
      <t>)</t>
    </r>
    <r>
      <rPr>
        <sz val="10"/>
        <rFont val="宋体"/>
        <charset val="134"/>
      </rPr>
      <t>有偿使用收入</t>
    </r>
  </si>
  <si>
    <t>十五、金融支出</t>
  </si>
  <si>
    <t>行政性收费收入</t>
  </si>
  <si>
    <t>十六、自然资源海洋气象等支出</t>
  </si>
  <si>
    <t>罚没收入</t>
  </si>
  <si>
    <t>十七、住房保障支出</t>
  </si>
  <si>
    <t>专项收入</t>
  </si>
  <si>
    <t>十八、粮油物资储备支出</t>
  </si>
  <si>
    <t>教育附加</t>
  </si>
  <si>
    <t>十九、灾害防治及应急管理支出</t>
  </si>
  <si>
    <r>
      <rPr>
        <sz val="10"/>
        <rFont val="Times New Roman"/>
        <charset val="0"/>
      </rPr>
      <t xml:space="preserve"> </t>
    </r>
    <r>
      <rPr>
        <sz val="10"/>
        <rFont val="宋体"/>
        <charset val="134"/>
      </rPr>
      <t>地方教育附加收入</t>
    </r>
  </si>
  <si>
    <t>二十、预备费</t>
  </si>
  <si>
    <t>残疾人就业保障金</t>
  </si>
  <si>
    <t>二十一、其他支出</t>
  </si>
  <si>
    <r>
      <rPr>
        <sz val="10"/>
        <rFont val="Times New Roman"/>
        <charset val="0"/>
      </rPr>
      <t xml:space="preserve"> </t>
    </r>
    <r>
      <rPr>
        <sz val="10"/>
        <rFont val="宋体"/>
        <charset val="134"/>
      </rPr>
      <t>水利建设专项收入</t>
    </r>
  </si>
  <si>
    <t>二十二、债务付息支出</t>
  </si>
  <si>
    <t>二十三、  债务发行费用支出</t>
  </si>
  <si>
    <t>政府性住房基金收入</t>
  </si>
  <si>
    <t>其他收入</t>
  </si>
  <si>
    <t>捐赠收入</t>
  </si>
  <si>
    <t>一般公共预算支出合计</t>
  </si>
  <si>
    <t>一般公共预算收入合计</t>
  </si>
  <si>
    <r>
      <rPr>
        <b/>
        <sz val="11"/>
        <rFont val="宋体"/>
        <charset val="134"/>
      </rPr>
      <t>上</t>
    </r>
    <r>
      <rPr>
        <b/>
        <sz val="11"/>
        <rFont val="Times New Roman"/>
        <charset val="0"/>
      </rPr>
      <t xml:space="preserve"> </t>
    </r>
    <r>
      <rPr>
        <b/>
        <sz val="11"/>
        <rFont val="宋体"/>
        <charset val="134"/>
      </rPr>
      <t>解</t>
    </r>
    <r>
      <rPr>
        <b/>
        <sz val="11"/>
        <rFont val="Times New Roman"/>
        <charset val="0"/>
      </rPr>
      <t xml:space="preserve"> </t>
    </r>
    <r>
      <rPr>
        <b/>
        <sz val="11"/>
        <rFont val="宋体"/>
        <charset val="134"/>
      </rPr>
      <t>上</t>
    </r>
    <r>
      <rPr>
        <b/>
        <sz val="11"/>
        <rFont val="Times New Roman"/>
        <charset val="0"/>
      </rPr>
      <t xml:space="preserve"> </t>
    </r>
    <r>
      <rPr>
        <b/>
        <sz val="11"/>
        <rFont val="宋体"/>
        <charset val="134"/>
      </rPr>
      <t>级</t>
    </r>
    <r>
      <rPr>
        <b/>
        <sz val="11"/>
        <rFont val="Times New Roman"/>
        <charset val="0"/>
      </rPr>
      <t xml:space="preserve"> </t>
    </r>
    <r>
      <rPr>
        <b/>
        <sz val="11"/>
        <rFont val="宋体"/>
        <charset val="134"/>
      </rPr>
      <t>支</t>
    </r>
    <r>
      <rPr>
        <b/>
        <sz val="11"/>
        <rFont val="Times New Roman"/>
        <charset val="0"/>
      </rPr>
      <t xml:space="preserve"> </t>
    </r>
    <r>
      <rPr>
        <b/>
        <sz val="11"/>
        <rFont val="宋体"/>
        <charset val="134"/>
      </rPr>
      <t>出</t>
    </r>
    <r>
      <rPr>
        <b/>
        <sz val="11"/>
        <rFont val="Times New Roman"/>
        <charset val="0"/>
      </rPr>
      <t xml:space="preserve"> </t>
    </r>
  </si>
  <si>
    <t>上级补助收入</t>
  </si>
  <si>
    <r>
      <rPr>
        <sz val="11"/>
        <rFont val="Times New Roman"/>
        <charset val="0"/>
      </rPr>
      <t xml:space="preserve">  </t>
    </r>
    <r>
      <rPr>
        <sz val="11"/>
        <rFont val="宋体"/>
        <charset val="134"/>
      </rPr>
      <t>体制上解支出</t>
    </r>
  </si>
  <si>
    <r>
      <rPr>
        <b/>
        <sz val="10"/>
        <rFont val="Times New Roman"/>
        <charset val="0"/>
      </rPr>
      <t xml:space="preserve">   </t>
    </r>
    <r>
      <rPr>
        <b/>
        <sz val="10"/>
        <rFont val="宋体"/>
        <charset val="134"/>
      </rPr>
      <t>返还性收入</t>
    </r>
  </si>
  <si>
    <r>
      <rPr>
        <sz val="11"/>
        <rFont val="Times New Roman"/>
        <charset val="0"/>
      </rPr>
      <t xml:space="preserve">  </t>
    </r>
    <r>
      <rPr>
        <sz val="11"/>
        <rFont val="宋体"/>
        <charset val="134"/>
      </rPr>
      <t>专项上解支出</t>
    </r>
  </si>
  <si>
    <r>
      <rPr>
        <sz val="10"/>
        <rFont val="宋体"/>
        <charset val="134"/>
      </rPr>
      <t>增值税和消费税税收返还收入</t>
    </r>
    <r>
      <rPr>
        <sz val="10"/>
        <rFont val="Times New Roman"/>
        <charset val="0"/>
      </rPr>
      <t xml:space="preserve"> </t>
    </r>
  </si>
  <si>
    <t>所得税基数返还收入</t>
  </si>
  <si>
    <t>债务还本支出</t>
  </si>
  <si>
    <r>
      <rPr>
        <sz val="10"/>
        <rFont val="宋体"/>
        <charset val="134"/>
      </rPr>
      <t>增值税</t>
    </r>
    <r>
      <rPr>
        <sz val="12"/>
        <rFont val="Times New Roman"/>
        <charset val="0"/>
      </rPr>
      <t>“</t>
    </r>
    <r>
      <rPr>
        <sz val="12"/>
        <rFont val="宋体"/>
        <charset val="134"/>
      </rPr>
      <t>五五分享</t>
    </r>
    <r>
      <rPr>
        <sz val="12"/>
        <rFont val="Times New Roman"/>
        <charset val="0"/>
      </rPr>
      <t>”</t>
    </r>
    <r>
      <rPr>
        <sz val="12"/>
        <rFont val="宋体"/>
        <charset val="134"/>
      </rPr>
      <t>税收返还收入</t>
    </r>
  </si>
  <si>
    <t>成品油价格和税费改革税收返还收入</t>
  </si>
  <si>
    <t>其他税收返还收入</t>
  </si>
  <si>
    <r>
      <rPr>
        <b/>
        <sz val="10"/>
        <rFont val="Times New Roman"/>
        <charset val="0"/>
      </rPr>
      <t xml:space="preserve">   </t>
    </r>
    <r>
      <rPr>
        <b/>
        <sz val="10"/>
        <rFont val="宋体"/>
        <charset val="134"/>
      </rPr>
      <t>一般性转移支付收入</t>
    </r>
  </si>
  <si>
    <t>体制补助收入</t>
  </si>
  <si>
    <t>均衡性转移支付补助收入</t>
  </si>
  <si>
    <t>补充预算稳定调节基金</t>
  </si>
  <si>
    <t>县级基本财力保障机制奖补资金收入</t>
  </si>
  <si>
    <t>结算补助</t>
  </si>
  <si>
    <t>重点生态功能区转移支付收入</t>
  </si>
  <si>
    <t>固定数额补助收入</t>
  </si>
  <si>
    <t>增值税留抵退税及其他退税减税降费转移支付收入</t>
  </si>
  <si>
    <t>补充县区财力转移支付收入</t>
  </si>
  <si>
    <r>
      <rPr>
        <sz val="10"/>
        <rFont val="宋体"/>
        <charset val="134"/>
      </rPr>
      <t>产粮</t>
    </r>
    <r>
      <rPr>
        <sz val="12"/>
        <rFont val="Times New Roman"/>
        <charset val="0"/>
      </rPr>
      <t>(</t>
    </r>
    <r>
      <rPr>
        <sz val="12"/>
        <rFont val="宋体"/>
        <charset val="134"/>
      </rPr>
      <t>油</t>
    </r>
    <r>
      <rPr>
        <sz val="12"/>
        <rFont val="Times New Roman"/>
        <charset val="0"/>
      </rPr>
      <t>)</t>
    </r>
    <r>
      <rPr>
        <sz val="12"/>
        <rFont val="宋体"/>
        <charset val="134"/>
      </rPr>
      <t>大县奖励资金收入</t>
    </r>
  </si>
  <si>
    <t>年终结余</t>
  </si>
  <si>
    <t xml:space="preserve"> 革命老区转移支付收入</t>
  </si>
  <si>
    <t>减:结转下年的支出</t>
  </si>
  <si>
    <t>欠发达地区转移支付收入</t>
  </si>
  <si>
    <t>净结余</t>
  </si>
  <si>
    <t>公共安全共同财政事权转移支付收入</t>
  </si>
  <si>
    <r>
      <rPr>
        <sz val="10"/>
        <rFont val="宋体"/>
        <charset val="134"/>
      </rPr>
      <t>教育共同财政事权转移支付收入</t>
    </r>
    <r>
      <rPr>
        <sz val="12"/>
        <rFont val="Times New Roman"/>
        <charset val="0"/>
      </rPr>
      <t xml:space="preserve">  </t>
    </r>
  </si>
  <si>
    <t>科学技术共同财政事权转移支付收入</t>
  </si>
  <si>
    <t xml:space="preserve">文化旅游体育与传媒共同财政事权转移支付收入  </t>
  </si>
  <si>
    <t xml:space="preserve">社会保障和就业共同财政事权转移支付收入  </t>
  </si>
  <si>
    <t>医疗卫生共同财政事权转移支付收入</t>
  </si>
  <si>
    <t>节能环保共同财政事权转移支付收入</t>
  </si>
  <si>
    <t>农林水共同财政事权转移支付收入</t>
  </si>
  <si>
    <t>自然资源海洋气象等共同财政事权转移支付收入</t>
  </si>
  <si>
    <t>交通运输共同财政事权转移支付收入</t>
  </si>
  <si>
    <t xml:space="preserve">住房保障共同财政事权转移支付收入  </t>
  </si>
  <si>
    <t>灾害防治及应急管理共同财政事权转移支付收入</t>
  </si>
  <si>
    <t>粮油物资储备共同财政事权转移支付收入</t>
  </si>
  <si>
    <t xml:space="preserve"> 其他一般性转移支付收入</t>
  </si>
  <si>
    <t>社会保障和就业专项转移支付收入</t>
  </si>
  <si>
    <t>卫生健康</t>
  </si>
  <si>
    <t>农林水</t>
  </si>
  <si>
    <t>专项转移支付收入</t>
  </si>
  <si>
    <t>上年结余</t>
  </si>
  <si>
    <t>地方政府一般债券转贷收入</t>
  </si>
  <si>
    <t>调入资金</t>
  </si>
  <si>
    <t>调入预算稳定调节基金</t>
  </si>
  <si>
    <r>
      <rPr>
        <b/>
        <sz val="10"/>
        <rFont val="宋体"/>
        <charset val="134"/>
      </rPr>
      <t>收</t>
    </r>
    <r>
      <rPr>
        <b/>
        <sz val="10"/>
        <rFont val="Times New Roman"/>
        <charset val="0"/>
      </rPr>
      <t xml:space="preserve"> </t>
    </r>
    <r>
      <rPr>
        <b/>
        <sz val="10"/>
        <rFont val="宋体"/>
        <charset val="134"/>
      </rPr>
      <t>入</t>
    </r>
    <r>
      <rPr>
        <b/>
        <sz val="10"/>
        <rFont val="Times New Roman"/>
        <charset val="0"/>
      </rPr>
      <t xml:space="preserve"> </t>
    </r>
    <r>
      <rPr>
        <b/>
        <sz val="10"/>
        <rFont val="宋体"/>
        <charset val="134"/>
      </rPr>
      <t>总</t>
    </r>
    <r>
      <rPr>
        <b/>
        <sz val="10"/>
        <rFont val="Times New Roman"/>
        <charset val="0"/>
      </rPr>
      <t xml:space="preserve"> </t>
    </r>
    <r>
      <rPr>
        <b/>
        <sz val="10"/>
        <rFont val="宋体"/>
        <charset val="134"/>
      </rPr>
      <t>计</t>
    </r>
  </si>
  <si>
    <t>支出总计</t>
  </si>
  <si>
    <t>附表三</t>
  </si>
  <si>
    <t>融安县2023年公共财政预算支出调整表</t>
  </si>
  <si>
    <r>
      <rPr>
        <sz val="12"/>
        <rFont val="宋体"/>
        <charset val="134"/>
      </rPr>
      <t>单位</t>
    </r>
    <r>
      <rPr>
        <sz val="12"/>
        <rFont val="Times New Roman"/>
        <charset val="0"/>
      </rPr>
      <t>:</t>
    </r>
    <r>
      <rPr>
        <sz val="12"/>
        <rFont val="宋体"/>
        <charset val="134"/>
      </rPr>
      <t>万元</t>
    </r>
  </si>
  <si>
    <r>
      <rPr>
        <b/>
        <sz val="12"/>
        <rFont val="宋体"/>
        <charset val="134"/>
      </rPr>
      <t>项</t>
    </r>
    <r>
      <rPr>
        <b/>
        <sz val="12"/>
        <rFont val="Times New Roman"/>
        <charset val="0"/>
      </rPr>
      <t xml:space="preserve">           </t>
    </r>
    <r>
      <rPr>
        <b/>
        <sz val="12"/>
        <rFont val="宋体"/>
        <charset val="134"/>
      </rPr>
      <t>目</t>
    </r>
  </si>
  <si>
    <r>
      <rPr>
        <b/>
        <sz val="12"/>
        <rFont val="Times New Roman"/>
        <charset val="0"/>
      </rPr>
      <t>2023</t>
    </r>
    <r>
      <rPr>
        <b/>
        <sz val="12"/>
        <rFont val="宋体"/>
        <charset val="134"/>
      </rPr>
      <t>年年初预算数</t>
    </r>
  </si>
  <si>
    <r>
      <rPr>
        <b/>
        <sz val="12"/>
        <rFont val="Times New Roman"/>
        <charset val="0"/>
      </rPr>
      <t>2023</t>
    </r>
    <r>
      <rPr>
        <b/>
        <sz val="12"/>
        <rFont val="宋体"/>
        <charset val="134"/>
      </rPr>
      <t>年调整预算</t>
    </r>
  </si>
  <si>
    <t>调整后与预算相比增减数</t>
  </si>
  <si>
    <r>
      <rPr>
        <b/>
        <sz val="11"/>
        <rFont val="宋体"/>
        <charset val="134"/>
      </rPr>
      <t>比年初预增减（</t>
    </r>
    <r>
      <rPr>
        <b/>
        <sz val="11"/>
        <rFont val="Times New Roman"/>
        <charset val="0"/>
      </rPr>
      <t>%</t>
    </r>
    <r>
      <rPr>
        <b/>
        <sz val="11"/>
        <rFont val="宋体"/>
        <charset val="134"/>
      </rPr>
      <t>）</t>
    </r>
  </si>
  <si>
    <r>
      <rPr>
        <b/>
        <sz val="12"/>
        <rFont val="宋体"/>
        <charset val="134"/>
      </rPr>
      <t>调</t>
    </r>
    <r>
      <rPr>
        <b/>
        <sz val="12"/>
        <rFont val="Times New Roman"/>
        <charset val="0"/>
      </rPr>
      <t xml:space="preserve">    </t>
    </r>
    <r>
      <rPr>
        <b/>
        <sz val="12"/>
        <rFont val="宋体"/>
        <charset val="134"/>
      </rPr>
      <t>整</t>
    </r>
    <r>
      <rPr>
        <b/>
        <sz val="12"/>
        <rFont val="Times New Roman"/>
        <charset val="0"/>
      </rPr>
      <t xml:space="preserve">    </t>
    </r>
    <r>
      <rPr>
        <b/>
        <sz val="12"/>
        <rFont val="宋体"/>
        <charset val="134"/>
      </rPr>
      <t>方</t>
    </r>
    <r>
      <rPr>
        <b/>
        <sz val="12"/>
        <rFont val="Times New Roman"/>
        <charset val="0"/>
      </rPr>
      <t xml:space="preserve">    </t>
    </r>
    <r>
      <rPr>
        <b/>
        <sz val="12"/>
        <rFont val="宋体"/>
        <charset val="134"/>
      </rPr>
      <t>向</t>
    </r>
  </si>
  <si>
    <t>公共财政预算支出</t>
  </si>
  <si>
    <r>
      <rPr>
        <sz val="12"/>
        <rFont val="Times New Roman"/>
        <charset val="0"/>
      </rPr>
      <t xml:space="preserve">201 </t>
    </r>
    <r>
      <rPr>
        <sz val="12"/>
        <rFont val="黑体"/>
        <charset val="134"/>
      </rPr>
      <t>一般公共服务支出</t>
    </r>
  </si>
  <si>
    <r>
      <rPr>
        <sz val="12"/>
        <rFont val="宋体"/>
        <charset val="134"/>
      </rPr>
      <t>一、</t>
    </r>
    <r>
      <rPr>
        <b/>
        <sz val="12"/>
        <rFont val="宋体"/>
        <charset val="134"/>
      </rPr>
      <t>基本支出增支相抵增加5380万元，增加基本支出6062万元</t>
    </r>
    <r>
      <rPr>
        <sz val="12"/>
        <rFont val="宋体"/>
        <charset val="134"/>
      </rPr>
      <t xml:space="preserve">，其中：增加人员死亡抚恤金619万元、增加2022年奖励性补贴及预发2022年增量绩效4978万元、增加年度考核优秀57万元、2023年1-6月事业单位30%奖励性绩效工资104万元、增加人员工资及保险304万元、压减基本支出经费682万元  其中伙食补助压减306万元、物业补贴压减244万元、通讯补贴压减132万元。                                                                                                        </t>
    </r>
    <r>
      <rPr>
        <b/>
        <sz val="12"/>
        <rFont val="宋体"/>
        <charset val="134"/>
      </rPr>
      <t>二、项目及专款支出增减相抵减少3265万元，增加项目及专款支出481万元，</t>
    </r>
    <r>
      <rPr>
        <sz val="12"/>
        <rFont val="宋体"/>
        <charset val="134"/>
      </rPr>
      <t>其中：县领导联系乡镇工作经费36万元、人大代表活动经费52万元、东江移民新村项目征地拆迁户宅基地变更迁移款27万元、粤桂协作相关经费12万元、融安县招商经费72万元、长安镇饮水工程款7万元、工人文化宫职工支架综合体项目建设经费200万元、《柳州市融安金桔产业保护发展条例（草案）》立法起草专项法律服务费10万元、2022年住户调查大样本轮换费4万元、应急救援费用3万元、2023年税收征管经费32万元、县委办2021年全市乡村振兴、农村改革暨乡村风貌提升现场推进会经费8万元、融媒体中心官网项目4万元、2022年审计业务经费4万元、糖料蔗保护区耕地流转整改经费5万元、共青团2022年少先队第二次代表大会会议费5万元</t>
    </r>
    <r>
      <rPr>
        <b/>
        <sz val="12"/>
        <rFont val="宋体"/>
        <charset val="134"/>
      </rPr>
      <t>。压减项目及专款支出3746万元，</t>
    </r>
    <r>
      <rPr>
        <sz val="12"/>
        <rFont val="宋体"/>
        <charset val="134"/>
      </rPr>
      <t>其中：财政评审委托第三方中介评审费505万元、机要局机房建设320万元、村级经费418万元、村（社区）党组织服务群众专项经费370万元、各项工作经费853万元、综合普法经费18万元、乡镇垃圾清运填埋经费64万元、防火经费9万元、西部计划项目经费24万元、调研费15万元、驻村帮扶相关经费500万元、智慧政协平台2万元，会议费压减54万元、维护费249万元、机要综合业务网设备换装经费7万元、全县干部培训费66万元、融媒体经费68万元、接待经费65万元、专款支出压减139万元</t>
    </r>
    <r>
      <rPr>
        <b/>
        <sz val="12"/>
        <rFont val="宋体"/>
        <charset val="134"/>
      </rPr>
      <t>。</t>
    </r>
  </si>
  <si>
    <r>
      <rPr>
        <b/>
        <sz val="12"/>
        <rFont val="Times New Roman"/>
        <charset val="0"/>
      </rPr>
      <t xml:space="preserve">203 </t>
    </r>
    <r>
      <rPr>
        <b/>
        <sz val="12"/>
        <rFont val="宋体"/>
        <charset val="134"/>
      </rPr>
      <t>国防支出</t>
    </r>
  </si>
  <si>
    <r>
      <rPr>
        <sz val="12"/>
        <rFont val="宋体"/>
        <charset val="134"/>
      </rPr>
      <t>一、</t>
    </r>
    <r>
      <rPr>
        <b/>
        <sz val="12"/>
        <rFont val="宋体"/>
        <charset val="134"/>
      </rPr>
      <t>基本支出增支相抵增加15万元</t>
    </r>
    <r>
      <rPr>
        <sz val="12"/>
        <rFont val="宋体"/>
        <charset val="134"/>
      </rPr>
      <t>；增加人员工资7万元、增加2023年1-6月事业单位30%奖励性绩效工资4万元 、增加预发2022年单位增量绩效6万元、压减物业补贴2万元。                                                                                      二、项目经费及专款增减相抵净减少56万元主要为：增加民兵训练基地新兵役前教育训练经费、武器装备仓库技术维修、水电等经费共计37万元、增加物业服务费36万元。压减民兵工作经费44万元、压减兵役征集费85万元。</t>
    </r>
  </si>
  <si>
    <r>
      <rPr>
        <b/>
        <sz val="12"/>
        <rFont val="Times New Roman"/>
        <charset val="0"/>
      </rPr>
      <t xml:space="preserve">204 </t>
    </r>
    <r>
      <rPr>
        <b/>
        <sz val="12"/>
        <rFont val="宋体"/>
        <charset val="134"/>
      </rPr>
      <t>公共安全支出</t>
    </r>
  </si>
  <si>
    <r>
      <rPr>
        <b/>
        <sz val="12"/>
        <rFont val="宋体"/>
        <charset val="134"/>
      </rPr>
      <t>一、基本支出增支相抵增加1807万元：增加1817万元</t>
    </r>
    <r>
      <rPr>
        <sz val="12"/>
        <rFont val="宋体"/>
        <charset val="134"/>
      </rPr>
      <t>（增加2022年奖励性补贴及2022年事业单位增量绩效1609万元、增加年度优秀奖1万元、增加在职人员工资及聘请人员工资及五险207万元、）、压减其他基本支出10万元。</t>
    </r>
    <r>
      <rPr>
        <b/>
        <sz val="12"/>
        <rFont val="宋体"/>
        <charset val="134"/>
      </rPr>
      <t xml:space="preserve">
二、项目及专款支出增支相抵减少539万元：增加324万元</t>
    </r>
    <r>
      <rPr>
        <sz val="12"/>
        <rFont val="宋体"/>
        <charset val="134"/>
      </rPr>
      <t>（建设升级公安涉密网资金129万元、县领导联系乡镇工作经费7万元、重点业务装备费45万元、多功能支付办案管理中心建设经费50万元、武警中队保障经费15万元、县禁毒办公室维修经费20万元、抚恤金及工伤赔偿款58万元）、</t>
    </r>
    <r>
      <rPr>
        <b/>
        <sz val="12"/>
        <rFont val="宋体"/>
        <charset val="134"/>
      </rPr>
      <t>压减支出863万元，</t>
    </r>
    <r>
      <rPr>
        <sz val="12"/>
        <rFont val="宋体"/>
        <charset val="134"/>
      </rPr>
      <t>其中：压减中央政法转移支付执法办案经费507万元、压减中央政法转移支付资金一般办案业务费270万元、压减业务经费31万元、压减其他经费55万元。</t>
    </r>
  </si>
  <si>
    <r>
      <rPr>
        <b/>
        <sz val="12"/>
        <rFont val="Times New Roman"/>
        <charset val="0"/>
      </rPr>
      <t xml:space="preserve">205 </t>
    </r>
    <r>
      <rPr>
        <b/>
        <sz val="12"/>
        <rFont val="宋体"/>
        <charset val="134"/>
      </rPr>
      <t>教育支出</t>
    </r>
  </si>
  <si>
    <r>
      <rPr>
        <b/>
        <sz val="12"/>
        <rFont val="宋体"/>
        <charset val="134"/>
      </rPr>
      <t>一、基本支出增支相抵增加3453万元 ,增加基本支出4495万元，</t>
    </r>
    <r>
      <rPr>
        <sz val="12"/>
        <rFont val="宋体"/>
        <charset val="134"/>
      </rPr>
      <t>其中：抚恤费543万元、2022年奖励性补贴及预发2022年事业单位增量资金1350万元、2023年1-6月事业单位30%奖励性绩效工资1019万元 、增加工资及社保保险缴费1202万元、年度考核优秀奖励141万元、 遗属生活补助29万元、保安经费211万元、压减基本支出1042万元，其中：压减公用经费373万元、压减伙食补助163万元、物业补贴504万元、话费补助2万元。</t>
    </r>
    <r>
      <rPr>
        <b/>
        <sz val="12"/>
        <rFont val="宋体"/>
        <charset val="134"/>
      </rPr>
      <t xml:space="preserve">                                                                       二、项目及专款支出增支相抵减少3452万元，增加项目623万元，</t>
    </r>
    <r>
      <rPr>
        <sz val="12"/>
        <rFont val="宋体"/>
        <charset val="134"/>
      </rPr>
      <t>其中：2022年应支未支两基工作经费32万元、2022年应支未支学前教育免保教费县级配套资金90万元、购置班级开水直饮机及购置教育设备18万元、应支未支义务教育公用经费县级配套353万元、2022年应支未支维护维修20万元、粉刷教学楼墙壁11万元、消防自动喷淋系统检测维保2万元、创设幼儿园外围墙宣传栏2万元、农村籍进城就读学生营养午餐补助95万元。</t>
    </r>
    <r>
      <rPr>
        <b/>
        <sz val="12"/>
        <rFont val="宋体"/>
        <charset val="134"/>
      </rPr>
      <t>压减项目及专款支出5143万元，</t>
    </r>
    <r>
      <rPr>
        <sz val="12"/>
        <rFont val="宋体"/>
        <charset val="134"/>
      </rPr>
      <t>其中：报名考试费132万元、各项工作经费71万元、西部计划志愿者县级补贴7万元、各类教育建设项目压减1349万元、青少年活动中心搬迁、修整、恢复功能用费10万元、教育局大门及会议室建设80万元、中小学体育竞赛经费10万元、中小学体育竞赛经费及购置户外体育器械12万元、土地测绘费和新建学校征地测绘费101万元、教师公寓30套装修费95万元、学校设备采购款996万元 、明厨亮灶"网络监控线路租用和数据存储费34万元、专门学校伙食补助及县级配套资金31万元、建设项目审计后填补资金786万元、专款支出压减361万元。</t>
    </r>
  </si>
  <si>
    <r>
      <rPr>
        <b/>
        <sz val="12"/>
        <rFont val="Times New Roman"/>
        <charset val="0"/>
      </rPr>
      <t xml:space="preserve">206 </t>
    </r>
    <r>
      <rPr>
        <b/>
        <sz val="12"/>
        <rFont val="宋体"/>
        <charset val="134"/>
      </rPr>
      <t>科学技术支出</t>
    </r>
  </si>
  <si>
    <r>
      <rPr>
        <b/>
        <sz val="12"/>
        <rFont val="宋体"/>
        <charset val="134"/>
      </rPr>
      <t>一、基本支出增支相抵增加22万元：增加25万元</t>
    </r>
    <r>
      <rPr>
        <sz val="12"/>
        <rFont val="宋体"/>
        <charset val="134"/>
      </rPr>
      <t>（增加2022年奖励性补贴及2022年事业单位增量绩效25万元）、压减伙食补助、物业及通讯补贴3万元。</t>
    </r>
    <r>
      <rPr>
        <b/>
        <sz val="12"/>
        <rFont val="宋体"/>
        <charset val="134"/>
      </rPr>
      <t xml:space="preserve">
二、项目及专款支出增加441万元：增加584万元（</t>
    </r>
    <r>
      <rPr>
        <sz val="12"/>
        <rFont val="宋体"/>
        <charset val="134"/>
      </rPr>
      <t>主要用于2022年我县工业增长新动能专项资金及科工贸2022年第三季度限额（规模）以上企业统计员劳务补助584万元）、</t>
    </r>
    <r>
      <rPr>
        <b/>
        <sz val="12"/>
        <rFont val="宋体"/>
        <charset val="134"/>
      </rPr>
      <t>压减项目及专款经费143万元，</t>
    </r>
    <r>
      <rPr>
        <sz val="12"/>
        <rFont val="宋体"/>
        <charset val="134"/>
      </rPr>
      <t>其中：压减科普经费25万元、压减电子商务公共服务中心租赁费和水电费75万元、压减工业和企业统计补助及统计员补助41万元、压减社科联工作经费2万元。</t>
    </r>
  </si>
  <si>
    <r>
      <rPr>
        <b/>
        <sz val="12"/>
        <rFont val="Times New Roman"/>
        <charset val="0"/>
      </rPr>
      <t xml:space="preserve">207 </t>
    </r>
    <r>
      <rPr>
        <b/>
        <sz val="12"/>
        <rFont val="宋体"/>
        <charset val="134"/>
      </rPr>
      <t>文化体育与传媒支出</t>
    </r>
  </si>
  <si>
    <r>
      <rPr>
        <b/>
        <sz val="12"/>
        <rFont val="宋体"/>
        <charset val="134"/>
      </rPr>
      <t>一、基本支出增支相抵增加</t>
    </r>
    <r>
      <rPr>
        <b/>
        <sz val="12"/>
        <rFont val="Times New Roman"/>
        <charset val="0"/>
      </rPr>
      <t>135</t>
    </r>
    <r>
      <rPr>
        <b/>
        <sz val="12"/>
        <rFont val="宋体"/>
        <charset val="134"/>
      </rPr>
      <t>万元：</t>
    </r>
    <r>
      <rPr>
        <sz val="12"/>
        <rFont val="宋体"/>
        <charset val="134"/>
      </rPr>
      <t>增加149万元（增加</t>
    </r>
    <r>
      <rPr>
        <sz val="12"/>
        <rFont val="Times New Roman"/>
        <charset val="0"/>
      </rPr>
      <t>2022</t>
    </r>
    <r>
      <rPr>
        <sz val="12"/>
        <rFont val="宋体"/>
        <charset val="134"/>
      </rPr>
      <t>年奖励性补贴和事业单位增量绩效97万元、增加在职人员工资及聘请人员工资及五险</t>
    </r>
    <r>
      <rPr>
        <sz val="12"/>
        <rFont val="Times New Roman"/>
        <charset val="0"/>
      </rPr>
      <t>11</t>
    </r>
    <r>
      <rPr>
        <sz val="12"/>
        <rFont val="宋体"/>
        <charset val="134"/>
      </rPr>
      <t>万元、增加抚恤金37万元、增加机关事业单位交通补贴和伙食补贴1万元、增加年度考核优秀奖励3万元）、压减通讯补贴及物业补贴14万元。</t>
    </r>
    <r>
      <rPr>
        <sz val="12"/>
        <rFont val="Times New Roman"/>
        <charset val="0"/>
      </rPr>
      <t xml:space="preserve">
</t>
    </r>
    <r>
      <rPr>
        <b/>
        <sz val="12"/>
        <rFont val="宋体"/>
        <charset val="134"/>
      </rPr>
      <t>二、项目及专款支出增支相抵减少946万元：</t>
    </r>
    <r>
      <rPr>
        <sz val="12"/>
        <rFont val="宋体"/>
        <charset val="134"/>
      </rPr>
      <t>增加41万元（其他文化和旅游支出41万元）、压减文体中心电费23万元、压减文化事业建设资金726万元、压减报刊出版经费11万元、压减红七军战长安纪念馆管理费用10万元、压减农家书屋工作经费26万元、中央补助地方国家电影事业发展专项资金33万、压减县级应急广播系统运行维护费45万元、压减2022年级2023年公共体育场馆向社会免费开放补助资金113万元。</t>
    </r>
  </si>
  <si>
    <r>
      <rPr>
        <b/>
        <sz val="12"/>
        <rFont val="Times New Roman"/>
        <charset val="0"/>
      </rPr>
      <t xml:space="preserve">208 </t>
    </r>
    <r>
      <rPr>
        <b/>
        <sz val="12"/>
        <rFont val="宋体"/>
        <charset val="134"/>
      </rPr>
      <t>社会保障和就业支出</t>
    </r>
  </si>
  <si>
    <r>
      <rPr>
        <b/>
        <sz val="12"/>
        <rFont val="宋体"/>
        <charset val="134"/>
      </rPr>
      <t>一、基本支出增支相抵增加3342万元</t>
    </r>
    <r>
      <rPr>
        <sz val="12"/>
        <rFont val="宋体"/>
        <charset val="134"/>
      </rPr>
      <t>：</t>
    </r>
    <r>
      <rPr>
        <b/>
        <sz val="12"/>
        <rFont val="宋体"/>
        <charset val="134"/>
      </rPr>
      <t>增加基本支出5018万元</t>
    </r>
    <r>
      <rPr>
        <sz val="12"/>
        <rFont val="宋体"/>
        <charset val="134"/>
      </rPr>
      <t>（增加2022年奖励性补贴和事业单位增量绩效721万元、增加机关事业单位基本养老保险基金收支缺口补助资金2479万元、增加抚恤金97万元、增加在职人员工资及聘请人员工资及五险662万元、增加伙食补助1万元、增加年度考核优秀奖励6万元、增加离退休人员住房补贴及生活补助1052万元）、</t>
    </r>
    <r>
      <rPr>
        <b/>
        <sz val="12"/>
        <rFont val="宋体"/>
        <charset val="134"/>
      </rPr>
      <t>压减基本支出1676万元</t>
    </r>
    <r>
      <rPr>
        <sz val="12"/>
        <rFont val="宋体"/>
        <charset val="134"/>
      </rPr>
      <t xml:space="preserve">，其中：压减在职及离退休人员物业补助584万元、压减伙食补助26万元、压减通信补助4万元、压减公务用车维护费1万元、压减离退休人员生活补助597万元、其他基本支出464万元。
</t>
    </r>
    <r>
      <rPr>
        <b/>
        <sz val="12"/>
        <rFont val="宋体"/>
        <charset val="134"/>
      </rPr>
      <t>二、项目及专款支出增支相抵减少4829万元：增加项目及专款支出554万元</t>
    </r>
    <r>
      <rPr>
        <sz val="12"/>
        <rFont val="宋体"/>
        <charset val="134"/>
      </rPr>
      <t>（主要增加2022年应支未支刚性支出用于建国初初期参加革命工作部分退休干部护理费和医疗补助、"美丽广西.宜居乡村"服务惠民专项活动县级配套资金项目、殡葬服务设施前期项目支出、六十年代精减下放的职业制武装民警的生活补助、残疾人康复救助资金等合计390万元、增加职业培训补贴18万元、增加乡镇服务站体系建设5万元、增加维稳工作费7万元、增加社会保险补贴50万元、增加其他就业补助支出72万元、增加家庭经济状况核查以奖代补资金3万元、增加基层治理村级议事协商工作现场研讨活动经费9万元）；</t>
    </r>
    <r>
      <rPr>
        <b/>
        <sz val="12"/>
        <rFont val="宋体"/>
        <charset val="134"/>
      </rPr>
      <t>压减项目及专款支出5383万元，</t>
    </r>
    <r>
      <rPr>
        <sz val="12"/>
        <rFont val="宋体"/>
        <charset val="134"/>
      </rPr>
      <t>其中：压减中央和自治区财政就业补助896万元、压减城乡居民基本养老保险补助749万元、压减机关事业单位基本养老保险补助2111万元、压减融安县事业单位工作人员公开招考及选调工作经费10万元、压减2023年"美丽广西.宜居乡村"服务惠民专项活动县级配套资金项目103万元、压减残疾人事业发展补助及事业发展专项经费291万元、压减行政村(社区)社会事务管理经费198万元、压减服务惠民专项活动区级补助资金157万元、压减六十年代精退职工、职业武警、文革三孤等民政传统生活救济12万元、压减军供站补助经费80万元、困难群众补贴资金315万元、压减退役军人相关项目经费31万元、压减烈士纪念设施整修工程200万元、压减民政局其他民政管理事务支出70万元、压减财政代缴社会保险费支出70万元、压减优抚对象补助经费及春节、八一慰问71万元、压减离退休各项支出19万元。</t>
    </r>
  </si>
  <si>
    <r>
      <rPr>
        <b/>
        <sz val="12"/>
        <rFont val="Times New Roman"/>
        <charset val="0"/>
      </rPr>
      <t xml:space="preserve">210 </t>
    </r>
    <r>
      <rPr>
        <b/>
        <sz val="12"/>
        <rFont val="宋体"/>
        <charset val="134"/>
      </rPr>
      <t>卫生健康支出</t>
    </r>
  </si>
  <si>
    <r>
      <rPr>
        <b/>
        <sz val="12"/>
        <rFont val="宋体"/>
        <charset val="134"/>
      </rPr>
      <t>一、基本支出增支相抵增加602万元：增加基本支出</t>
    </r>
    <r>
      <rPr>
        <b/>
        <sz val="12"/>
        <rFont val="Times New Roman"/>
        <charset val="0"/>
      </rPr>
      <t>864</t>
    </r>
    <r>
      <rPr>
        <b/>
        <sz val="12"/>
        <rFont val="宋体"/>
        <charset val="134"/>
      </rPr>
      <t>万元</t>
    </r>
    <r>
      <rPr>
        <sz val="12"/>
        <rFont val="宋体"/>
        <charset val="134"/>
      </rPr>
      <t>（增加</t>
    </r>
    <r>
      <rPr>
        <sz val="12"/>
        <rFont val="Times New Roman"/>
        <charset val="0"/>
      </rPr>
      <t>2022</t>
    </r>
    <r>
      <rPr>
        <sz val="12"/>
        <rFont val="宋体"/>
        <charset val="134"/>
      </rPr>
      <t>年奖励性补贴和</t>
    </r>
    <r>
      <rPr>
        <sz val="12"/>
        <rFont val="Times New Roman"/>
        <charset val="0"/>
      </rPr>
      <t>2022</t>
    </r>
    <r>
      <rPr>
        <sz val="12"/>
        <rFont val="宋体"/>
        <charset val="134"/>
      </rPr>
      <t>年事业单位增量绩效</t>
    </r>
    <r>
      <rPr>
        <sz val="12"/>
        <rFont val="Times New Roman"/>
        <charset val="0"/>
      </rPr>
      <t>211</t>
    </r>
    <r>
      <rPr>
        <sz val="12"/>
        <rFont val="宋体"/>
        <charset val="134"/>
      </rPr>
      <t>万元、增加在职人员工资及聘请人员工资及五险432万元、增加抚恤金88万元、增加机关事业单位交通补贴</t>
    </r>
    <r>
      <rPr>
        <sz val="12"/>
        <rFont val="Times New Roman"/>
        <charset val="0"/>
      </rPr>
      <t>1</t>
    </r>
    <r>
      <rPr>
        <sz val="12"/>
        <rFont val="宋体"/>
        <charset val="134"/>
      </rPr>
      <t>万元、增加年度考核优秀奖励41万元、增加计生特殊家庭独生子女死亡补助经费33万元、增加离退休人员经费58万元）；</t>
    </r>
    <r>
      <rPr>
        <b/>
        <sz val="12"/>
        <rFont val="宋体"/>
        <charset val="134"/>
      </rPr>
      <t>压减基本支出262万元，</t>
    </r>
    <r>
      <rPr>
        <sz val="12"/>
        <rFont val="宋体"/>
        <charset val="134"/>
      </rPr>
      <t>其中：压减物业补贴77万元、压减伙食补助36万元、压减通信补贴4万元、压减公务用车运行维护费10万元、压减其他基本支出135万元。</t>
    </r>
    <r>
      <rPr>
        <sz val="12"/>
        <rFont val="Times New Roman"/>
        <charset val="0"/>
      </rPr>
      <t xml:space="preserve">
</t>
    </r>
    <r>
      <rPr>
        <b/>
        <sz val="12"/>
        <rFont val="宋体"/>
        <charset val="134"/>
      </rPr>
      <t>二、项目及专款支出增支相抵减少4599万元：增加项目及专款支出</t>
    </r>
    <r>
      <rPr>
        <sz val="12"/>
        <rFont val="Times New Roman"/>
        <charset val="0"/>
      </rPr>
      <t>1114</t>
    </r>
    <r>
      <rPr>
        <sz val="12"/>
        <rFont val="宋体"/>
        <charset val="134"/>
      </rPr>
      <t>万元（增加疫情防控支出及医务人员工作补助支出817万元、增加非财政拨款单位退休计生人员增加待遇202万元、增加特定行业人员健康体检36万元、增加2021及2022年全科医生津贴48万元、增加医疗服务与保障能力提升补助11万元）、</t>
    </r>
    <r>
      <rPr>
        <b/>
        <sz val="12"/>
        <rFont val="宋体"/>
        <charset val="134"/>
      </rPr>
      <t>压减项目及专款支出</t>
    </r>
    <r>
      <rPr>
        <sz val="12"/>
        <rFont val="宋体"/>
        <charset val="134"/>
      </rPr>
      <t>5713万元，其中：压减支持卫生健康项目4000万元、压减人民医院大良分院医技住院综合楼项目经费1000万元、压减自治区财政基层医疗卫生机构能力建设行动计划补助资金323万元、压减中央和自治区财政基本药物制度补助资金121万元、压减医疗服务与保障能力提升补助资金103万元、压减基本公共卫生服务补助78万元、压减艾滋病防治经费34万元、压减财政医药卫生体系改革和事业发展以奖代补奖金13万元、压减2023年全科医生津贴补助41万元。</t>
    </r>
  </si>
  <si>
    <r>
      <rPr>
        <b/>
        <sz val="12"/>
        <rFont val="Times New Roman"/>
        <charset val="0"/>
      </rPr>
      <t xml:space="preserve">211 </t>
    </r>
    <r>
      <rPr>
        <b/>
        <sz val="12"/>
        <rFont val="宋体"/>
        <charset val="134"/>
      </rPr>
      <t>节能环保支出</t>
    </r>
  </si>
  <si>
    <r>
      <rPr>
        <b/>
        <sz val="12"/>
        <rFont val="宋体"/>
        <charset val="134"/>
      </rPr>
      <t>项目经费及专款增减相抵净减少82万元，增加项目及专款支出</t>
    </r>
    <r>
      <rPr>
        <sz val="12"/>
        <rFont val="宋体"/>
        <charset val="134"/>
      </rPr>
      <t>335万元，其中：乡镇保洁员工资34万元、增加泗顶镇寿局村双河口屯公益林款用于修建屯级议事亭经费3万元、增加2022年机关(参公)单位奖励性补贴5万元、增加东圩沟生态治理项目1段工程款200万元，增加自治区财政污水治理项目资金93万元；</t>
    </r>
    <r>
      <rPr>
        <b/>
        <sz val="12"/>
        <rFont val="宋体"/>
        <charset val="134"/>
      </rPr>
      <t>压减项目及专款支出</t>
    </r>
    <r>
      <rPr>
        <sz val="12"/>
        <rFont val="宋体"/>
        <charset val="134"/>
      </rPr>
      <t>417万元，其中：压减清洁乡村宣传及收集、运输、处理208万元、压减中央财政林业草原生态保护恢复资金209万元、</t>
    </r>
  </si>
  <si>
    <r>
      <rPr>
        <b/>
        <sz val="12"/>
        <rFont val="Times New Roman"/>
        <charset val="0"/>
      </rPr>
      <t xml:space="preserve">212 </t>
    </r>
    <r>
      <rPr>
        <b/>
        <sz val="12"/>
        <rFont val="宋体"/>
        <charset val="134"/>
      </rPr>
      <t>城乡社区支出</t>
    </r>
  </si>
  <si>
    <t>一、基本支出增减相抵增加351万元：增加基本支出373万元（增加2022年奖励性补贴和2022年事业单位增量绩效139万元、增加在职人员工资及聘请人员工资及五险160万元、增加抚恤金41万元、增加2022年应支未支定额公用经费20万元、增加2022年应支未支伙食补助10万元、增加年度考核优秀奖励3万元）；压减基本支出22万元，其中：压减物业补贴6万元、压减伙食补助12万元、压减通信补贴4万元。
二、项目及专款支出增减相抵增加9546万元：增加项目及专款支出9796万元（城市建设项目5385万元、增加北部湾金融租赁租金支出2644万元、增加城区路面改造经费140万元、增加东圩水厂项目71万元、增加河西易地扶贫搬迁项目资金325万元、增加环卫站生活垃圾填埋场承包费用378万元、增加焦柳铁路电气化改造工程96万元、增加棚户区改造项目资金247万元、增加融安县老旧小区改造工程319万元、补偿费83万元、增加城管局原河西农贸市场民事诉讼案件律师代理经费10万元、增加污水处理厂高泽工业区污水项目35万元、增加购买绿化喷洒车和喷雾压尘车辆第二笔费用17万元、增加其他城乡社区规划与管理46万元）；压减项目及专款支出250万元，其中：压减2023年农村基础设施建设项目145万元、压减其他城乡社区支出105万元。</t>
  </si>
  <si>
    <r>
      <rPr>
        <b/>
        <sz val="12"/>
        <rFont val="Times New Roman"/>
        <charset val="0"/>
      </rPr>
      <t xml:space="preserve">213 </t>
    </r>
    <r>
      <rPr>
        <b/>
        <sz val="12"/>
        <rFont val="宋体"/>
        <charset val="134"/>
      </rPr>
      <t>农林水支出</t>
    </r>
  </si>
  <si>
    <r>
      <rPr>
        <b/>
        <sz val="12"/>
        <rFont val="宋体"/>
        <charset val="134"/>
      </rPr>
      <t>一、基本支出增减相抵增加</t>
    </r>
    <r>
      <rPr>
        <b/>
        <sz val="12"/>
        <rFont val="Times New Roman"/>
        <charset val="134"/>
      </rPr>
      <t>1757</t>
    </r>
    <r>
      <rPr>
        <b/>
        <sz val="12"/>
        <rFont val="宋体"/>
        <charset val="134"/>
      </rPr>
      <t>万元：增加基本支出</t>
    </r>
    <r>
      <rPr>
        <sz val="12"/>
        <rFont val="Times New Roman"/>
        <charset val="134"/>
      </rPr>
      <t>2132</t>
    </r>
    <r>
      <rPr>
        <sz val="12"/>
        <rFont val="宋体"/>
        <charset val="134"/>
      </rPr>
      <t>万元（增加</t>
    </r>
    <r>
      <rPr>
        <sz val="12"/>
        <rFont val="Times New Roman"/>
        <charset val="134"/>
      </rPr>
      <t>2022</t>
    </r>
    <r>
      <rPr>
        <sz val="12"/>
        <rFont val="宋体"/>
        <charset val="134"/>
      </rPr>
      <t>年奖励性补贴和事业单位增量绩效</t>
    </r>
    <r>
      <rPr>
        <sz val="12"/>
        <rFont val="Times New Roman"/>
        <charset val="134"/>
      </rPr>
      <t>1202</t>
    </r>
    <r>
      <rPr>
        <sz val="12"/>
        <rFont val="宋体"/>
        <charset val="134"/>
      </rPr>
      <t>万元、增加抚恤金</t>
    </r>
    <r>
      <rPr>
        <sz val="12"/>
        <rFont val="Times New Roman"/>
        <charset val="134"/>
      </rPr>
      <t>233</t>
    </r>
    <r>
      <rPr>
        <sz val="12"/>
        <rFont val="宋体"/>
        <charset val="134"/>
      </rPr>
      <t>万元、增加在职人员工资及聘请人员工资及五险</t>
    </r>
    <r>
      <rPr>
        <sz val="12"/>
        <rFont val="Times New Roman"/>
        <charset val="134"/>
      </rPr>
      <t>119</t>
    </r>
    <r>
      <rPr>
        <sz val="12"/>
        <rFont val="宋体"/>
        <charset val="134"/>
      </rPr>
      <t>万元、增加年度考核优秀奖励</t>
    </r>
    <r>
      <rPr>
        <sz val="12"/>
        <rFont val="Times New Roman"/>
        <charset val="134"/>
      </rPr>
      <t>24</t>
    </r>
    <r>
      <rPr>
        <sz val="12"/>
        <rFont val="宋体"/>
        <charset val="134"/>
      </rPr>
      <t>万元、增加离退休人员经费</t>
    </r>
    <r>
      <rPr>
        <sz val="12"/>
        <rFont val="Times New Roman"/>
        <charset val="134"/>
      </rPr>
      <t>5</t>
    </r>
    <r>
      <rPr>
        <sz val="12"/>
        <rFont val="宋体"/>
        <charset val="134"/>
      </rPr>
      <t>万元、增加</t>
    </r>
    <r>
      <rPr>
        <sz val="12"/>
        <rFont val="Times New Roman"/>
        <charset val="134"/>
      </rPr>
      <t>2022</t>
    </r>
    <r>
      <rPr>
        <sz val="12"/>
        <rFont val="宋体"/>
        <charset val="134"/>
      </rPr>
      <t>年应支未支伙食补助</t>
    </r>
    <r>
      <rPr>
        <sz val="12"/>
        <rFont val="Times New Roman"/>
        <charset val="134"/>
      </rPr>
      <t>108</t>
    </r>
    <r>
      <rPr>
        <sz val="12"/>
        <rFont val="宋体"/>
        <charset val="134"/>
      </rPr>
      <t>万元、增加</t>
    </r>
    <r>
      <rPr>
        <sz val="12"/>
        <rFont val="Times New Roman"/>
        <charset val="134"/>
      </rPr>
      <t>2022</t>
    </r>
    <r>
      <rPr>
        <sz val="12"/>
        <rFont val="宋体"/>
        <charset val="134"/>
      </rPr>
      <t>年应支未支离退村（社区）及在职村（社区）干部生活补助</t>
    </r>
    <r>
      <rPr>
        <sz val="12"/>
        <rFont val="Times New Roman"/>
        <charset val="134"/>
      </rPr>
      <t>408</t>
    </r>
    <r>
      <rPr>
        <sz val="12"/>
        <rFont val="宋体"/>
        <charset val="134"/>
      </rPr>
      <t>万元、增加其他基本支出</t>
    </r>
    <r>
      <rPr>
        <sz val="12"/>
        <rFont val="Times New Roman"/>
        <charset val="134"/>
      </rPr>
      <t>33</t>
    </r>
    <r>
      <rPr>
        <sz val="12"/>
        <rFont val="宋体"/>
        <charset val="134"/>
      </rPr>
      <t>万元）、</t>
    </r>
    <r>
      <rPr>
        <b/>
        <sz val="12"/>
        <rFont val="宋体"/>
        <charset val="134"/>
      </rPr>
      <t>压减基本支出</t>
    </r>
    <r>
      <rPr>
        <sz val="12"/>
        <rFont val="宋体"/>
        <charset val="134"/>
      </rPr>
      <t>375万元，其中：压减物业补贴</t>
    </r>
    <r>
      <rPr>
        <sz val="12"/>
        <rFont val="Times New Roman"/>
        <charset val="134"/>
      </rPr>
      <t>102</t>
    </r>
    <r>
      <rPr>
        <sz val="12"/>
        <rFont val="宋体"/>
        <charset val="134"/>
      </rPr>
      <t>万元、压减通信补贴</t>
    </r>
    <r>
      <rPr>
        <sz val="12"/>
        <rFont val="Times New Roman"/>
        <charset val="134"/>
      </rPr>
      <t>26</t>
    </r>
    <r>
      <rPr>
        <sz val="12"/>
        <rFont val="宋体"/>
        <charset val="134"/>
      </rPr>
      <t>万元、压减</t>
    </r>
    <r>
      <rPr>
        <sz val="12"/>
        <rFont val="Times New Roman"/>
        <charset val="134"/>
      </rPr>
      <t>2023</t>
    </r>
    <r>
      <rPr>
        <sz val="12"/>
        <rFont val="宋体"/>
        <charset val="134"/>
      </rPr>
      <t>年伙食补贴</t>
    </r>
    <r>
      <rPr>
        <sz val="12"/>
        <rFont val="Times New Roman"/>
        <charset val="134"/>
      </rPr>
      <t>222</t>
    </r>
    <r>
      <rPr>
        <sz val="12"/>
        <rFont val="宋体"/>
        <charset val="134"/>
      </rPr>
      <t>万元、压减公务用车运行维护费</t>
    </r>
    <r>
      <rPr>
        <sz val="12"/>
        <rFont val="Times New Roman"/>
        <charset val="134"/>
      </rPr>
      <t>19</t>
    </r>
    <r>
      <rPr>
        <sz val="12"/>
        <rFont val="宋体"/>
        <charset val="134"/>
      </rPr>
      <t>万元、压减其他基本支出</t>
    </r>
    <r>
      <rPr>
        <sz val="12"/>
        <rFont val="Times New Roman"/>
        <charset val="134"/>
      </rPr>
      <t>6</t>
    </r>
    <r>
      <rPr>
        <sz val="12"/>
        <rFont val="宋体"/>
        <charset val="134"/>
      </rPr>
      <t>万元。</t>
    </r>
    <r>
      <rPr>
        <b/>
        <sz val="12"/>
        <rFont val="Times New Roman"/>
        <charset val="134"/>
      </rPr>
      <t xml:space="preserve">
</t>
    </r>
    <r>
      <rPr>
        <b/>
        <sz val="12"/>
        <rFont val="宋体"/>
        <charset val="134"/>
      </rPr>
      <t>二、项目及专款支出增减相抵增加5535万元：增加项目及专款支出20228万元（</t>
    </r>
    <r>
      <rPr>
        <sz val="12"/>
        <rFont val="宋体"/>
        <charset val="134"/>
      </rPr>
      <t>增加巩固乡村衔接资金8647万元、增加2022年应支未支项目经费51万元、债务还本付息支出867万元、增加革命老区经费313万元、广东帮扶广西财政协作资金3561万元、农机购置148万元、地理标志农产品保护工程及产地冷藏设施建设57万元、乡村振兴村级协理员经费496万元、一事一议工作经费30万元、农业专项转移支付资金106万元、农业项目资金15万元、大豆玉米带状复合种植补贴资金3万元、易地扶贫搬迁项目2197万元、中央耕地地力保护补贴资金1644万元、林业改革发展资金920万元、农村综合改革28万元、柳江治理工程融安县河西区北府寨至隘面段整治工程进度款35万元、2022年松材线虫病疫情防控工作经费45万元、动物防疫补助经费23万元、西山林场部分国有商品林地及林木蓄积量管护341万元、特色农业核心示范区建设91万元、糖料蔗生产全程机械化作业补贴170万元、粮食高产示范创建项目105万元、水利项目建设资金42万元、农村饮水安全项目38万元、稻谷目标价格补贴工作经费2万元、水利救灾资金38万元、2023年度全县水库汛期运行管理经费和防御值班补助费34万元、融安县脆蜜金桔高质量发展示范园78万元、普惠金融发展专项资金16万元、小型水库工程设施维修养护及大中型水库移民后期扶持资金87万元。）</t>
    </r>
    <r>
      <rPr>
        <b/>
        <sz val="12"/>
        <rFont val="宋体"/>
        <charset val="134"/>
      </rPr>
      <t>；压减项目及专款支出14693万元，</t>
    </r>
    <r>
      <rPr>
        <sz val="12"/>
        <rFont val="宋体"/>
        <charset val="134"/>
      </rPr>
      <t>其中：压减中央及自治区财政水利发展资金2650万元、中药材基地示范县及中药材示范基地200万元、贷款奖补及贴息171万元、创业担保贷款贴息165万元、病虫害控制61万元、自治区及农业产业强镇建设200万元、现代种业提升工程150万元、农田建设补助资金798万元、森林资源培育401万元、自然保护区权属集体公益林提标914万元、农村公益事业财政奖补资金1285万元、水利工程建设4904万元、洪灾害防治25万元、金桔产业发展340万元、病死猪无害化处理补贴经费2万元、水上综合执法工作经费2万元、水稻种植扶持补助475万元、融安县农村土地承包经营权确权颁证登记工作61万元、耕地改良与培肥示范项目53万元、融安县第三次全国土壤普查320万元、金桔产业发展贷款贴息资金296万元、糖料蔗新扩种补贴及贷款贴息补贴255万元、水土保持综合规划35万元、水土流失重点预防区和重点治理区划定26万元、融安县水资源综合规划30万元、油茶新造林补助经费63万元、桂湘黔三省交界森林火灾高风险综合治理三期工程200万元、富农贷风险补偿基金50万元、业务工作经费61万元、一事一议设计费和监理费500万元。</t>
    </r>
  </si>
  <si>
    <r>
      <rPr>
        <b/>
        <sz val="12"/>
        <rFont val="Times New Roman"/>
        <charset val="0"/>
      </rPr>
      <t xml:space="preserve">214 </t>
    </r>
    <r>
      <rPr>
        <b/>
        <sz val="12"/>
        <rFont val="宋体"/>
        <charset val="134"/>
      </rPr>
      <t>交通运输支出</t>
    </r>
  </si>
  <si>
    <r>
      <rPr>
        <b/>
        <sz val="12"/>
        <rFont val="宋体"/>
        <charset val="134"/>
      </rPr>
      <t>一、基本支出增减相抵增加</t>
    </r>
    <r>
      <rPr>
        <b/>
        <sz val="12"/>
        <rFont val="Times New Roman"/>
        <charset val="134"/>
      </rPr>
      <t>122</t>
    </r>
    <r>
      <rPr>
        <b/>
        <sz val="12"/>
        <rFont val="宋体"/>
        <charset val="134"/>
      </rPr>
      <t>万元：增加基本支出</t>
    </r>
    <r>
      <rPr>
        <sz val="12"/>
        <rFont val="宋体"/>
        <charset val="134"/>
      </rPr>
      <t>133万元（增加2022年奖励性补贴和2022年事业单位增量绩效56万元、增加在职人员工资及聘请人员工资及五险一金15万元、增加抚恤金51万元、增加2021年度及2022年度考核优秀奖励4万元、增加机关事业单位交通补贴和伙食补贴4万元、增加定额公用经费3万元）、</t>
    </r>
    <r>
      <rPr>
        <b/>
        <sz val="12"/>
        <rFont val="宋体"/>
        <charset val="134"/>
      </rPr>
      <t>压减物业及通讯补贴11万元</t>
    </r>
    <r>
      <rPr>
        <sz val="12"/>
        <rFont val="宋体"/>
        <charset val="134"/>
      </rPr>
      <t xml:space="preserve">。
</t>
    </r>
    <r>
      <rPr>
        <b/>
        <sz val="12"/>
        <rFont val="宋体"/>
        <charset val="134"/>
      </rPr>
      <t>二、项目及专款支出增减相抵减少5453万元：增加项目及专款支出1245万元</t>
    </r>
    <r>
      <rPr>
        <sz val="12"/>
        <rFont val="宋体"/>
        <charset val="134"/>
      </rPr>
      <t>（增加2022年度公交财政补贴30万元、车辆购置税收入补助资金52万元、农村公路日常养护资金233万元、国道及省道项目资金789万元、G209融安县绕城公路建设项目141万元。）、</t>
    </r>
    <r>
      <rPr>
        <b/>
        <sz val="12"/>
        <rFont val="宋体"/>
        <charset val="134"/>
      </rPr>
      <t>压减项目及专款支出6698万元，</t>
    </r>
    <r>
      <rPr>
        <sz val="12"/>
        <rFont val="宋体"/>
        <charset val="134"/>
      </rPr>
      <t>其中：压减打非治违安全工作专项经费32万元、路政治超专项管理经费10万元、水上安全管理经费8万元、村道+县道+乡道日常养护201万元、公路养护1239万元，桥板至鹿寨县（融安段）公路资金1140万元、普通省道和农村公路以奖代补资金1050万元、乡村道路“三项工程”通畅工程2980万元、其他项目压减38万元。</t>
    </r>
  </si>
  <si>
    <r>
      <rPr>
        <b/>
        <sz val="12"/>
        <rFont val="Times New Roman"/>
        <charset val="0"/>
      </rPr>
      <t xml:space="preserve">215 </t>
    </r>
    <r>
      <rPr>
        <b/>
        <sz val="12"/>
        <rFont val="宋体"/>
        <charset val="134"/>
      </rPr>
      <t>资源勘探工业信息等支出</t>
    </r>
  </si>
  <si>
    <r>
      <rPr>
        <b/>
        <sz val="12"/>
        <rFont val="宋体"/>
        <charset val="134"/>
      </rPr>
      <t>一、基本支出增减相抵增加189万元：增加基本支出</t>
    </r>
    <r>
      <rPr>
        <sz val="12"/>
        <rFont val="宋体"/>
        <charset val="134"/>
      </rPr>
      <t>199万元（增加2022年奖励性补贴和2022年事业单位增量绩效114万元、增加在职人员工资及聘请人员工资及五险16万元、增加抚恤金51万元、增加机关事业单位交通补贴和伙食补贴2万元、增加年度考核优秀奖励1万元、增加定额公用经费15万元）、</t>
    </r>
    <r>
      <rPr>
        <b/>
        <sz val="12"/>
        <rFont val="宋体"/>
        <charset val="134"/>
      </rPr>
      <t>压减通讯补贴及物业补贴10万元</t>
    </r>
    <r>
      <rPr>
        <sz val="12"/>
        <rFont val="宋体"/>
        <charset val="134"/>
      </rPr>
      <t xml:space="preserve">。
</t>
    </r>
    <r>
      <rPr>
        <b/>
        <sz val="12"/>
        <rFont val="宋体"/>
        <charset val="134"/>
      </rPr>
      <t>二、项目及专款支出减少145万元：</t>
    </r>
    <r>
      <rPr>
        <sz val="12"/>
        <rFont val="宋体"/>
        <charset val="134"/>
      </rPr>
      <t>工业服务中心办公楼装修费及前期办公设备购置费10万元；专款压减支出135万元。</t>
    </r>
  </si>
  <si>
    <r>
      <rPr>
        <b/>
        <sz val="12"/>
        <rFont val="Times New Roman"/>
        <charset val="0"/>
      </rPr>
      <t xml:space="preserve">216 </t>
    </r>
    <r>
      <rPr>
        <b/>
        <sz val="12"/>
        <rFont val="宋体"/>
        <charset val="134"/>
      </rPr>
      <t>商业服务业等支出</t>
    </r>
  </si>
  <si>
    <r>
      <rPr>
        <b/>
        <sz val="12"/>
        <rFont val="宋体"/>
        <charset val="134"/>
      </rPr>
      <t>一、基本支出增减相抵增加62万元：增加基本支出</t>
    </r>
    <r>
      <rPr>
        <sz val="12"/>
        <rFont val="宋体"/>
        <charset val="134"/>
      </rPr>
      <t>66万元（增加2022年奖励性补贴和2022年事业单位增量绩效32万元、增加在职人员工资及聘请人员工资及五险5万元、增加抚恤金25万元、增加机关事业单位交通补贴和伙食补贴3万元、增加年度考核优秀奖励1万元）、</t>
    </r>
    <r>
      <rPr>
        <b/>
        <sz val="12"/>
        <rFont val="宋体"/>
        <charset val="134"/>
      </rPr>
      <t>压减通讯补贴及物业补贴</t>
    </r>
    <r>
      <rPr>
        <sz val="12"/>
        <rFont val="宋体"/>
        <charset val="134"/>
      </rPr>
      <t xml:space="preserve">4万元。
</t>
    </r>
    <r>
      <rPr>
        <b/>
        <sz val="12"/>
        <rFont val="宋体"/>
        <charset val="134"/>
      </rPr>
      <t>二、项目及专款支出减少76万元：</t>
    </r>
    <r>
      <rPr>
        <sz val="12"/>
        <rFont val="宋体"/>
        <charset val="134"/>
      </rPr>
      <t>压减融安县供销合作社联合社退休人员补差工资15万元、压减融安县烟花爆竹打非专用储存仓库建设60万元。</t>
    </r>
  </si>
  <si>
    <t>217金融支出</t>
  </si>
  <si>
    <r>
      <rPr>
        <b/>
        <sz val="12"/>
        <rFont val="宋体"/>
        <charset val="134"/>
      </rPr>
      <t>项目经费及专款增减相抵净减少437万元</t>
    </r>
    <r>
      <rPr>
        <sz val="12"/>
        <rFont val="宋体"/>
        <charset val="134"/>
      </rPr>
      <t>：增加自治区桂惠贷贴息资金支出1578万元、压减农村金融县级配套资金15万元、桂惠贷县级财政贴息压减2000万元。</t>
    </r>
  </si>
  <si>
    <r>
      <rPr>
        <b/>
        <sz val="12"/>
        <rFont val="Times New Roman"/>
        <charset val="0"/>
      </rPr>
      <t>220</t>
    </r>
    <r>
      <rPr>
        <b/>
        <sz val="12"/>
        <rFont val="宋体"/>
        <charset val="134"/>
      </rPr>
      <t>自然资源海洋气象等支出</t>
    </r>
  </si>
  <si>
    <r>
      <rPr>
        <b/>
        <sz val="12"/>
        <rFont val="宋体"/>
        <charset val="134"/>
      </rPr>
      <t>一、基本支出增减相抵增加562万元：增加基本支出682万元</t>
    </r>
    <r>
      <rPr>
        <sz val="12"/>
        <rFont val="宋体"/>
        <charset val="134"/>
      </rPr>
      <t>（行政事业人员工资及保险91万元，聘请人员保险1万元，考核优秀奖励2万元，抚恤金112万元，2022年伙食补贴44万元，2022年事业单位嘉奖奖金4万元，2022年行政单位奖励性补贴29万元，2022年事业单位奖励性补贴255万元，2022年定额公用经费17万元，2022年行政事业人员保险1万元，公务员绩效奖2万元，事业单位人员增量绩效103万元，定额公用经费9万元，伙食补助2万元，其他人员经费支出9万元）。</t>
    </r>
    <r>
      <rPr>
        <b/>
        <sz val="12"/>
        <rFont val="宋体"/>
        <charset val="134"/>
      </rPr>
      <t>压减基本支出120万元</t>
    </r>
    <r>
      <rPr>
        <sz val="12"/>
        <rFont val="宋体"/>
        <charset val="134"/>
      </rPr>
      <t xml:space="preserve">（物业补贴28万元，通信补贴3万元，伙食补贴65万元，公务用车运行维护费8万元，事业人员绩效工资3万元，其他支出13万元）                                                                                                   </t>
    </r>
    <r>
      <rPr>
        <b/>
        <sz val="12"/>
        <rFont val="宋体"/>
        <charset val="134"/>
      </rPr>
      <t>二、项目及专款支出收支相抵增加10774万元：增加项目及专款支出</t>
    </r>
    <r>
      <rPr>
        <sz val="12"/>
        <rFont val="宋体"/>
        <charset val="134"/>
      </rPr>
      <t>11125万元：主要为：增加12个项目土地收储费用2922万元，耕地提质改造项目316万元，各类项目服务费、设计费及报批费等相关工作经费523万元，融安县土地整治项目收益分配4332万元，耕地提质改造（旱改水）项目指标收益款100万元，增减挂挂钩项目应收账款转让本金及保理服务费2932万元；</t>
    </r>
    <r>
      <rPr>
        <b/>
        <sz val="12"/>
        <rFont val="宋体"/>
        <charset val="134"/>
      </rPr>
      <t>压减项目及专款支出351万元，</t>
    </r>
    <r>
      <rPr>
        <sz val="12"/>
        <rFont val="宋体"/>
        <charset val="134"/>
      </rPr>
      <t>主要为：压减各类项目编制费及评审费36万元，压减各类项目工作经费16万元，压减乡村耕地提质改造(旱改水)项目经费263万元，压减县整县推进高标准基本农田土地整治项目36万元）</t>
    </r>
  </si>
  <si>
    <r>
      <rPr>
        <b/>
        <sz val="12"/>
        <rFont val="Times New Roman"/>
        <charset val="0"/>
      </rPr>
      <t xml:space="preserve">221 </t>
    </r>
    <r>
      <rPr>
        <b/>
        <sz val="12"/>
        <rFont val="宋体"/>
        <charset val="134"/>
      </rPr>
      <t>住房保障支出</t>
    </r>
  </si>
  <si>
    <r>
      <rPr>
        <b/>
        <sz val="12"/>
        <rFont val="宋体"/>
        <charset val="134"/>
      </rPr>
      <t>一、基本支出增减相抵增加</t>
    </r>
    <r>
      <rPr>
        <b/>
        <sz val="12"/>
        <rFont val="Times New Roman"/>
        <charset val="134"/>
      </rPr>
      <t>260</t>
    </r>
    <r>
      <rPr>
        <b/>
        <sz val="12"/>
        <rFont val="宋体"/>
        <charset val="134"/>
      </rPr>
      <t>万元</t>
    </r>
    <r>
      <rPr>
        <sz val="12"/>
        <rFont val="宋体"/>
        <charset val="134"/>
      </rPr>
      <t>：</t>
    </r>
    <r>
      <rPr>
        <b/>
        <sz val="12"/>
        <rFont val="宋体"/>
        <charset val="134"/>
      </rPr>
      <t>增加基本支出311</t>
    </r>
    <r>
      <rPr>
        <sz val="12"/>
        <rFont val="宋体"/>
        <charset val="134"/>
      </rPr>
      <t>万元（住房公积金指标286万元、年度考核优秀1万元、预发2022年事业单位增量绩效8万元、 2023年1-6月事业单位30%奖励性绩效工资6万元、行政事业单位人员工资性支出4万元、聘请工资及五险2万元 、抚恤费4万元）。</t>
    </r>
    <r>
      <rPr>
        <b/>
        <sz val="12"/>
        <rFont val="宋体"/>
        <charset val="134"/>
      </rPr>
      <t>压减基本支出51万元</t>
    </r>
    <r>
      <rPr>
        <sz val="12"/>
        <rFont val="宋体"/>
        <charset val="134"/>
      </rPr>
      <t xml:space="preserve">，其中：压减物业补贴43万元，压减话费补助8万元。                                                               </t>
    </r>
    <r>
      <rPr>
        <b/>
        <sz val="12"/>
        <rFont val="宋体"/>
        <charset val="134"/>
      </rPr>
      <t>二、项目及专款支出增减相抵增加</t>
    </r>
    <r>
      <rPr>
        <b/>
        <sz val="12"/>
        <rFont val="Times New Roman"/>
        <charset val="134"/>
      </rPr>
      <t>1423</t>
    </r>
    <r>
      <rPr>
        <b/>
        <sz val="12"/>
        <rFont val="宋体"/>
        <charset val="134"/>
      </rPr>
      <t>万元</t>
    </r>
    <r>
      <rPr>
        <sz val="12"/>
        <rFont val="宋体"/>
        <charset val="134"/>
      </rPr>
      <t>：</t>
    </r>
    <r>
      <rPr>
        <b/>
        <sz val="12"/>
        <rFont val="宋体"/>
        <charset val="134"/>
      </rPr>
      <t>增加项目及专款支出</t>
    </r>
    <r>
      <rPr>
        <sz val="12"/>
        <rFont val="宋体"/>
        <charset val="134"/>
      </rPr>
      <t>1430万元（2022年度房产综合管理信息网络维护费2万元、增加2022年河东廉租房小区物业补贴4万元、增加公共租赁住房维修费7万元、增加老旧小区改造工程配套基础设施（地下停车场）建设项目水土保持补偿费1万元、增加棚户区改造项目付息支出1278万元、增加职工之家、路网建设、道路建设34万元、中央和自治区财政城镇保障性安居工程增加104万元、</t>
    </r>
    <r>
      <rPr>
        <b/>
        <sz val="12"/>
        <rFont val="宋体"/>
        <charset val="134"/>
      </rPr>
      <t>压减项目及专款支出7万元</t>
    </r>
    <r>
      <rPr>
        <sz val="12"/>
        <rFont val="宋体"/>
        <charset val="134"/>
      </rPr>
      <t>白蚁防治及白蚁防治设备维护压减5万元、房产综合管理信息系统压减2万元。</t>
    </r>
  </si>
  <si>
    <r>
      <rPr>
        <b/>
        <sz val="12"/>
        <rFont val="Times New Roman"/>
        <charset val="0"/>
      </rPr>
      <t xml:space="preserve">222 </t>
    </r>
    <r>
      <rPr>
        <b/>
        <sz val="12"/>
        <rFont val="宋体"/>
        <charset val="134"/>
      </rPr>
      <t>粮油物资储备支出</t>
    </r>
  </si>
  <si>
    <r>
      <rPr>
        <b/>
        <sz val="12"/>
        <rFont val="宋体"/>
        <charset val="134"/>
      </rPr>
      <t>项目经费及专款增减相抵净减少395万元：主要为增加粮食</t>
    </r>
    <r>
      <rPr>
        <sz val="12"/>
        <rFont val="宋体"/>
        <charset val="134"/>
      </rPr>
      <t>财务挂账利息补贴132万元；</t>
    </r>
    <r>
      <rPr>
        <b/>
        <sz val="12"/>
        <rFont val="宋体"/>
        <charset val="134"/>
      </rPr>
      <t>压减项目及专款支出527</t>
    </r>
    <r>
      <rPr>
        <sz val="12"/>
        <rFont val="宋体"/>
        <charset val="134"/>
      </rPr>
      <t>万元，其中：电梯维护费压减1万元、粮油工作经费压减7万元、县级储备粮储粮安全经费压减7万元、产粮大县奖励资金压减160万元、乡村振兴粮食安全专项和粮食生产激励补贴资金压减99万元、储备粮油库建设压减200万元 、2022年重要物资储备贴息资金（蔗糖储备）压减53万元。</t>
    </r>
  </si>
  <si>
    <r>
      <rPr>
        <b/>
        <sz val="12"/>
        <rFont val="Times New Roman"/>
        <charset val="0"/>
      </rPr>
      <t>224</t>
    </r>
    <r>
      <rPr>
        <b/>
        <sz val="12"/>
        <rFont val="宋体"/>
        <charset val="134"/>
      </rPr>
      <t>灾害防治及应急管理支出</t>
    </r>
  </si>
  <si>
    <r>
      <rPr>
        <b/>
        <sz val="12"/>
        <rFont val="宋体"/>
        <charset val="134"/>
      </rPr>
      <t>一、基本支出增减相抵增加89万元</t>
    </r>
    <r>
      <rPr>
        <sz val="12"/>
        <rFont val="宋体"/>
        <charset val="134"/>
      </rPr>
      <t>：</t>
    </r>
    <r>
      <rPr>
        <b/>
        <sz val="12"/>
        <rFont val="宋体"/>
        <charset val="134"/>
      </rPr>
      <t>增加基本支出121万元</t>
    </r>
    <r>
      <rPr>
        <sz val="12"/>
        <rFont val="宋体"/>
        <charset val="134"/>
      </rPr>
      <t xml:space="preserve">（其中：2022年奖励性补贴及事业单位增量94万元 、增加2022年社会保险缴费11万元、增加2023年1-6月事业单位30%奖励性绩效工资6万元、 增加聘用人员工资10万元） </t>
    </r>
    <r>
      <rPr>
        <b/>
        <sz val="12"/>
        <rFont val="宋体"/>
        <charset val="134"/>
      </rPr>
      <t>压减基本支出32万元</t>
    </r>
    <r>
      <rPr>
        <sz val="12"/>
        <rFont val="宋体"/>
        <charset val="134"/>
      </rPr>
      <t>，其中：物业补贴压减8万元 、伙食补助压减13万元、在职人员机关公务移动通信补贴压减3万元、其他基本支出压减8万元。                                                                                                   二、</t>
    </r>
    <r>
      <rPr>
        <b/>
        <sz val="12"/>
        <rFont val="宋体"/>
        <charset val="134"/>
      </rPr>
      <t>项目及专款支出增减相抵减少415万元</t>
    </r>
    <r>
      <rPr>
        <sz val="12"/>
        <rFont val="宋体"/>
        <charset val="134"/>
      </rPr>
      <t>：</t>
    </r>
    <r>
      <rPr>
        <b/>
        <sz val="12"/>
        <rFont val="宋体"/>
        <charset val="134"/>
      </rPr>
      <t>增加项目及专款支出</t>
    </r>
    <r>
      <rPr>
        <sz val="12"/>
        <rFont val="宋体"/>
        <charset val="134"/>
      </rPr>
      <t>400万元，其中.增加融安县消防站建设应急经费300万元；增加地质灾害防治100万元。</t>
    </r>
    <r>
      <rPr>
        <b/>
        <sz val="12"/>
        <rFont val="宋体"/>
        <charset val="134"/>
      </rPr>
      <t>压减项目及专款支出815万元，</t>
    </r>
    <r>
      <rPr>
        <sz val="12"/>
        <rFont val="宋体"/>
        <charset val="134"/>
      </rPr>
      <t xml:space="preserve">其中：自然灾害风险普查经费163万元、防灭火相关经费26万元、森林消防队伍训练及培训费5万元、安全生产排查聘请专家费15万元、安全生产经费16万元、办公费2万元、应急值班补助8万元、应急执法制服费3万元、车辆维护及更换装备设施费8万元、地质灾害群测群防经费28万元；自然灾害救灾补助及重建补助压减476万元；其他专款支出压减65万元。 </t>
    </r>
    <r>
      <rPr>
        <b/>
        <sz val="12"/>
        <rFont val="宋体"/>
        <charset val="134"/>
      </rPr>
      <t xml:space="preserve">                                 </t>
    </r>
    <r>
      <rPr>
        <sz val="12"/>
        <rFont val="宋体"/>
        <charset val="134"/>
      </rPr>
      <t xml:space="preserve">                      </t>
    </r>
  </si>
  <si>
    <r>
      <rPr>
        <b/>
        <sz val="12"/>
        <rFont val="Times New Roman"/>
        <charset val="0"/>
      </rPr>
      <t xml:space="preserve">227 </t>
    </r>
    <r>
      <rPr>
        <b/>
        <sz val="12"/>
        <rFont val="宋体"/>
        <charset val="134"/>
      </rPr>
      <t>预备费</t>
    </r>
  </si>
  <si>
    <t xml:space="preserve"> 2023年年初预算安排预备费2000万元，调剂安排到具体科目用于安排：红卫消防站建设应急经费300万元、东圩沟生态治理项目200万元、机关事业单位政策性增资及社会保险缴费等支出1500万元。</t>
  </si>
  <si>
    <r>
      <rPr>
        <b/>
        <sz val="12"/>
        <rFont val="Times New Roman"/>
        <charset val="0"/>
      </rPr>
      <t xml:space="preserve">229 </t>
    </r>
    <r>
      <rPr>
        <b/>
        <sz val="12"/>
        <rFont val="宋体"/>
        <charset val="134"/>
      </rPr>
      <t>其他支出</t>
    </r>
  </si>
  <si>
    <r>
      <rPr>
        <sz val="12"/>
        <rFont val="宋体"/>
        <charset val="134"/>
      </rPr>
      <t>从年初其他支出调剂安排</t>
    </r>
    <r>
      <rPr>
        <sz val="12"/>
        <rFont val="Times New Roman"/>
        <charset val="134"/>
      </rPr>
      <t>33,529</t>
    </r>
    <r>
      <rPr>
        <sz val="12"/>
        <rFont val="仿宋_GB2312"/>
        <charset val="134"/>
      </rPr>
      <t>万元，主要用于：发放行政（参公</t>
    </r>
    <r>
      <rPr>
        <sz val="12"/>
        <rFont val="Times New Roman"/>
        <charset val="134"/>
      </rPr>
      <t>)</t>
    </r>
    <r>
      <rPr>
        <sz val="12"/>
        <rFont val="仿宋_GB2312"/>
        <charset val="134"/>
      </rPr>
      <t>单位</t>
    </r>
    <r>
      <rPr>
        <sz val="12"/>
        <rFont val="Times New Roman"/>
        <charset val="134"/>
      </rPr>
      <t>2022</t>
    </r>
    <r>
      <rPr>
        <sz val="12"/>
        <rFont val="仿宋_GB2312"/>
        <charset val="134"/>
      </rPr>
      <t>年奖励性补贴、预发事业单位</t>
    </r>
    <r>
      <rPr>
        <sz val="12"/>
        <rFont val="Times New Roman"/>
        <charset val="134"/>
      </rPr>
      <t>2022</t>
    </r>
    <r>
      <rPr>
        <sz val="12"/>
        <rFont val="仿宋_GB2312"/>
        <charset val="134"/>
      </rPr>
      <t>年绩效工资总量、政策性工资调增、行政事业单位年度考核优秀奖励、行政事业单位死亡抚恤费、全县重大活动经费、安排</t>
    </r>
    <r>
      <rPr>
        <sz val="12"/>
        <rFont val="Times New Roman"/>
        <charset val="134"/>
      </rPr>
      <t>2022</t>
    </r>
    <r>
      <rPr>
        <sz val="12"/>
        <rFont val="仿宋_GB2312"/>
        <charset val="134"/>
      </rPr>
      <t>年因库款原因应支未支等项目。</t>
    </r>
  </si>
  <si>
    <r>
      <rPr>
        <b/>
        <sz val="12"/>
        <rFont val="Times New Roman"/>
        <charset val="0"/>
      </rPr>
      <t xml:space="preserve">232 </t>
    </r>
    <r>
      <rPr>
        <b/>
        <sz val="12"/>
        <rFont val="宋体"/>
        <charset val="134"/>
      </rPr>
      <t>债务付息支出</t>
    </r>
  </si>
  <si>
    <t>为国债付息支出增加57万元</t>
  </si>
  <si>
    <r>
      <rPr>
        <b/>
        <sz val="12"/>
        <rFont val="Times New Roman"/>
        <charset val="0"/>
      </rPr>
      <t>233</t>
    </r>
    <r>
      <rPr>
        <b/>
        <sz val="12"/>
        <rFont val="宋体"/>
        <charset val="134"/>
      </rPr>
      <t>债务发行费用支出</t>
    </r>
  </si>
  <si>
    <t>为地方政府一般债务发行费用压减支出2万元</t>
  </si>
  <si>
    <t>附表四</t>
  </si>
  <si>
    <t>融安县2023年政府性基金预算调整收支表</t>
  </si>
  <si>
    <r>
      <rPr>
        <sz val="10"/>
        <rFont val="宋体"/>
        <charset val="134"/>
      </rPr>
      <t xml:space="preserve">                                        </t>
    </r>
    <r>
      <rPr>
        <sz val="12"/>
        <rFont val="宋体"/>
        <charset val="134"/>
      </rPr>
      <t xml:space="preserve">  单位：万元</t>
    </r>
  </si>
  <si>
    <r>
      <rPr>
        <b/>
        <sz val="10"/>
        <rFont val="宋体"/>
        <charset val="134"/>
      </rPr>
      <t>收</t>
    </r>
    <r>
      <rPr>
        <b/>
        <sz val="10"/>
        <rFont val="Times New Roman"/>
        <charset val="0"/>
      </rPr>
      <t xml:space="preserve">                          </t>
    </r>
    <r>
      <rPr>
        <b/>
        <sz val="10"/>
        <rFont val="宋体"/>
        <charset val="134"/>
      </rPr>
      <t>入</t>
    </r>
  </si>
  <si>
    <r>
      <rPr>
        <b/>
        <sz val="10"/>
        <rFont val="宋体"/>
        <charset val="134"/>
      </rPr>
      <t>支</t>
    </r>
    <r>
      <rPr>
        <b/>
        <sz val="10"/>
        <rFont val="宋体"/>
        <charset val="134"/>
      </rPr>
      <t xml:space="preserve">                          </t>
    </r>
    <r>
      <rPr>
        <b/>
        <sz val="10"/>
        <rFont val="宋体"/>
        <charset val="134"/>
      </rPr>
      <t>出</t>
    </r>
  </si>
  <si>
    <t>项          目</t>
  </si>
  <si>
    <t>2022年完成数</t>
  </si>
  <si>
    <t>2023年预算数</t>
  </si>
  <si>
    <t>2023年调整预算数</t>
  </si>
  <si>
    <t>2023年调整预算比上年决算数增减（%）</t>
  </si>
  <si>
    <t>2023年调整预算为当年预算%</t>
  </si>
  <si>
    <r>
      <rPr>
        <b/>
        <sz val="10"/>
        <rFont val="Times New Roman"/>
        <charset val="0"/>
      </rPr>
      <t>2023</t>
    </r>
    <r>
      <rPr>
        <b/>
        <sz val="10"/>
        <rFont val="宋体"/>
        <charset val="134"/>
      </rPr>
      <t>年</t>
    </r>
    <r>
      <rPr>
        <b/>
        <sz val="10"/>
        <rFont val="Times New Roman"/>
        <charset val="0"/>
      </rPr>
      <t>1-10</t>
    </r>
    <r>
      <rPr>
        <b/>
        <sz val="10"/>
        <rFont val="宋体"/>
        <charset val="134"/>
      </rPr>
      <t>月完成数</t>
    </r>
  </si>
  <si>
    <t>项         目</t>
  </si>
  <si>
    <t>国有土地收益基金收入</t>
  </si>
  <si>
    <t>一、文化体育与传媒支出</t>
  </si>
  <si>
    <t>农业土地开发资金收入</t>
  </si>
  <si>
    <t>二、社会保障和就业支出</t>
  </si>
  <si>
    <t>大中型水库移民后期扶持基金支出</t>
  </si>
  <si>
    <t>小型水库移民扶助基金安排的支出</t>
  </si>
  <si>
    <t>三、城乡社区支出</t>
  </si>
  <si>
    <t>国有土地使用权出让收入安排的支出</t>
  </si>
  <si>
    <t>征地和拆迁补偿支出</t>
  </si>
  <si>
    <t>八、国有土地使用权出让收入</t>
  </si>
  <si>
    <t>土地开发支出</t>
  </si>
  <si>
    <t xml:space="preserve"> 土地出让价款收入</t>
  </si>
  <si>
    <t>城市建设支出</t>
  </si>
  <si>
    <t xml:space="preserve"> 补缴的土地价款</t>
  </si>
  <si>
    <t>农村基础设施建设支出</t>
  </si>
  <si>
    <t xml:space="preserve">  划拨土地收入</t>
  </si>
  <si>
    <t>补助被征地农民支出</t>
  </si>
  <si>
    <t>缴纳新增建设用地土地有偿使用费</t>
  </si>
  <si>
    <t>农业农村生态环境支出</t>
  </si>
  <si>
    <t xml:space="preserve"> 其他土地出让收入</t>
  </si>
  <si>
    <t>其他国有土地使用权出让收入安排的支出</t>
  </si>
  <si>
    <t>城市基础设施配套费收入</t>
  </si>
  <si>
    <t>国有土地收益基金安排的支出</t>
  </si>
  <si>
    <t>污水处理费收入</t>
  </si>
  <si>
    <t>农业土地开发资金安排的支出</t>
  </si>
  <si>
    <t>其他政府性基金收入</t>
  </si>
  <si>
    <t>城市基础设施配套费安排的支出</t>
  </si>
  <si>
    <t xml:space="preserve"> 其他政府性基金专项债务对应项目专项收入  </t>
  </si>
  <si>
    <t>污水处理费安排的支出</t>
  </si>
  <si>
    <t>四、农林水支出</t>
  </si>
  <si>
    <t>大中型水库库区基金安排的支出</t>
  </si>
  <si>
    <t>国家重大水利工程建设基金安排的支出</t>
  </si>
  <si>
    <t>五、其他支出</t>
  </si>
  <si>
    <t>彩票公益金安排的支出</t>
  </si>
  <si>
    <t>其他地方自行试点项目收益专项债券收入安排的支出</t>
  </si>
  <si>
    <t>其他政府性基金安排的支出</t>
  </si>
  <si>
    <t>六、债务付息支出</t>
  </si>
  <si>
    <t>七、 债务发行费用支出</t>
  </si>
  <si>
    <t>支出合计</t>
  </si>
  <si>
    <t>收入合计</t>
  </si>
  <si>
    <t>转移性收入</t>
  </si>
  <si>
    <t xml:space="preserve">    政府性基金转移收入</t>
  </si>
  <si>
    <t xml:space="preserve">    　政府性基金补助收入</t>
  </si>
  <si>
    <t xml:space="preserve">    　政府性基金上解收入</t>
  </si>
  <si>
    <t>地方政府专项债务转贷收入</t>
  </si>
  <si>
    <t>年 终 结 余</t>
  </si>
  <si>
    <t>上年结余收入</t>
  </si>
  <si>
    <t>调出资金</t>
  </si>
  <si>
    <t>结转下年</t>
  </si>
  <si>
    <t>收 入 总 计</t>
  </si>
  <si>
    <t>附表五</t>
  </si>
  <si>
    <t>融安县2023年政府性基金预算支出调整表</t>
  </si>
  <si>
    <r>
      <rPr>
        <b/>
        <sz val="14"/>
        <rFont val="宋体"/>
        <charset val="134"/>
      </rPr>
      <t>项</t>
    </r>
    <r>
      <rPr>
        <b/>
        <sz val="14"/>
        <rFont val="Times New Roman"/>
        <charset val="0"/>
      </rPr>
      <t xml:space="preserve">           </t>
    </r>
    <r>
      <rPr>
        <b/>
        <sz val="14"/>
        <rFont val="宋体"/>
        <charset val="134"/>
      </rPr>
      <t>目</t>
    </r>
  </si>
  <si>
    <r>
      <rPr>
        <b/>
        <sz val="14"/>
        <rFont val="Times New Roman"/>
        <charset val="0"/>
      </rPr>
      <t>2023</t>
    </r>
    <r>
      <rPr>
        <b/>
        <sz val="14"/>
        <rFont val="宋体"/>
        <charset val="134"/>
      </rPr>
      <t>年年初预算数</t>
    </r>
  </si>
  <si>
    <r>
      <rPr>
        <b/>
        <sz val="14"/>
        <rFont val="Times New Roman"/>
        <charset val="0"/>
      </rPr>
      <t>2023</t>
    </r>
    <r>
      <rPr>
        <b/>
        <sz val="14"/>
        <rFont val="宋体"/>
        <charset val="134"/>
      </rPr>
      <t>年调整预算</t>
    </r>
  </si>
  <si>
    <t>调整后与预算增减数</t>
  </si>
  <si>
    <r>
      <rPr>
        <b/>
        <sz val="12"/>
        <rFont val="宋体"/>
        <charset val="134"/>
      </rPr>
      <t>比年初预算</t>
    </r>
    <r>
      <rPr>
        <b/>
        <sz val="12"/>
        <rFont val="Times New Roman"/>
        <charset val="0"/>
      </rPr>
      <t xml:space="preserve"> +</t>
    </r>
    <r>
      <rPr>
        <b/>
        <sz val="12"/>
        <rFont val="宋体"/>
        <charset val="134"/>
      </rPr>
      <t>、-（%）</t>
    </r>
  </si>
  <si>
    <r>
      <rPr>
        <b/>
        <sz val="14"/>
        <rFont val="宋体"/>
        <charset val="134"/>
      </rPr>
      <t>支</t>
    </r>
    <r>
      <rPr>
        <b/>
        <sz val="14"/>
        <rFont val="Times New Roman"/>
        <charset val="0"/>
      </rPr>
      <t xml:space="preserve">    </t>
    </r>
    <r>
      <rPr>
        <b/>
        <sz val="14"/>
        <rFont val="宋体"/>
        <charset val="134"/>
      </rPr>
      <t>出    方    向</t>
    </r>
  </si>
  <si>
    <r>
      <rPr>
        <b/>
        <sz val="12"/>
        <rFont val="黑体"/>
        <charset val="134"/>
      </rPr>
      <t>支</t>
    </r>
    <r>
      <rPr>
        <b/>
        <sz val="12"/>
        <rFont val="Times New Roman"/>
        <charset val="0"/>
      </rPr>
      <t xml:space="preserve">  </t>
    </r>
    <r>
      <rPr>
        <b/>
        <sz val="12"/>
        <rFont val="黑体"/>
        <charset val="134"/>
      </rPr>
      <t>出</t>
    </r>
    <r>
      <rPr>
        <b/>
        <sz val="12"/>
        <rFont val="Times New Roman"/>
        <charset val="0"/>
      </rPr>
      <t xml:space="preserve">  </t>
    </r>
    <r>
      <rPr>
        <b/>
        <sz val="12"/>
        <rFont val="黑体"/>
        <charset val="134"/>
      </rPr>
      <t>合</t>
    </r>
    <r>
      <rPr>
        <b/>
        <sz val="12"/>
        <rFont val="Times New Roman"/>
        <charset val="0"/>
      </rPr>
      <t xml:space="preserve">  </t>
    </r>
    <r>
      <rPr>
        <b/>
        <sz val="12"/>
        <rFont val="黑体"/>
        <charset val="134"/>
      </rPr>
      <t>计</t>
    </r>
  </si>
  <si>
    <t>207文化旅游体育与传媒支出</t>
  </si>
  <si>
    <t>为专款支出调减50万元</t>
  </si>
  <si>
    <t>208社会保障和就业支出</t>
  </si>
  <si>
    <t>为专款支出调减2576万元</t>
  </si>
  <si>
    <r>
      <rPr>
        <b/>
        <sz val="12"/>
        <rFont val="宋体"/>
        <charset val="134"/>
      </rPr>
      <t xml:space="preserve">212 </t>
    </r>
    <r>
      <rPr>
        <b/>
        <sz val="12"/>
        <rFont val="宋体"/>
        <charset val="134"/>
      </rPr>
      <t>城乡社区支出</t>
    </r>
  </si>
  <si>
    <r>
      <rPr>
        <b/>
        <sz val="12"/>
        <rFont val="宋体"/>
        <charset val="134"/>
      </rPr>
      <t>项目及专款支出增减相抵减少4077万元</t>
    </r>
    <r>
      <rPr>
        <sz val="12"/>
        <rFont val="宋体"/>
        <charset val="134"/>
      </rPr>
      <t>，其中征地和拆迁补偿支出压减511万元；智慧融安视频云项目经费压减337万元；被征地农民养老保险6305万元.土地收购费用压减1273万元；基础设施建设压减2175万元；乡镇集贸市场改造补贴资金压减294万元；增加市政项目建设6818万元。</t>
    </r>
  </si>
  <si>
    <r>
      <rPr>
        <b/>
        <sz val="12"/>
        <rFont val="宋体"/>
        <charset val="134"/>
      </rPr>
      <t>213</t>
    </r>
    <r>
      <rPr>
        <b/>
        <sz val="12"/>
        <rFont val="宋体"/>
        <charset val="134"/>
      </rPr>
      <t>农林水支出</t>
    </r>
  </si>
  <si>
    <t>为专款支出减少79万元</t>
  </si>
  <si>
    <t>229其他支出</t>
  </si>
  <si>
    <t>为专款支出增加2036万元</t>
  </si>
  <si>
    <t>231债务还本支出</t>
  </si>
  <si>
    <t>为专项债务还本增加20万元</t>
  </si>
  <si>
    <t>232债务付息支出</t>
  </si>
  <si>
    <t>增加专项债券付息支出28万元</t>
  </si>
  <si>
    <t>233债务发行费用支出</t>
  </si>
  <si>
    <t>附表六</t>
  </si>
  <si>
    <t>融安县2023年社会保险基金预算调整表</t>
  </si>
  <si>
    <t xml:space="preserve">                单位：万元</t>
  </si>
  <si>
    <r>
      <rPr>
        <b/>
        <sz val="12"/>
        <rFont val="宋体"/>
        <charset val="134"/>
      </rPr>
      <t>2022</t>
    </r>
    <r>
      <rPr>
        <b/>
        <sz val="14"/>
        <rFont val="宋体"/>
        <charset val="134"/>
      </rPr>
      <t>年完成数</t>
    </r>
  </si>
  <si>
    <r>
      <rPr>
        <b/>
        <sz val="14"/>
        <rFont val="宋体"/>
        <charset val="134"/>
      </rPr>
      <t>2023年</t>
    </r>
    <r>
      <rPr>
        <b/>
        <sz val="14"/>
        <rFont val="Times New Roman"/>
        <charset val="0"/>
      </rPr>
      <t>1-10</t>
    </r>
    <r>
      <rPr>
        <b/>
        <sz val="14"/>
        <rFont val="宋体"/>
        <charset val="134"/>
      </rPr>
      <t>月执行数</t>
    </r>
  </si>
  <si>
    <t>比年初预算增减金额</t>
  </si>
  <si>
    <r>
      <rPr>
        <b/>
        <sz val="14"/>
        <rFont val="宋体"/>
        <charset val="134"/>
      </rPr>
      <t>比年初预算增减（</t>
    </r>
    <r>
      <rPr>
        <b/>
        <sz val="14"/>
        <rFont val="Times New Roman"/>
        <charset val="0"/>
      </rPr>
      <t>%</t>
    </r>
    <r>
      <rPr>
        <b/>
        <sz val="14"/>
        <rFont val="宋体"/>
        <charset val="134"/>
      </rPr>
      <t>）</t>
    </r>
  </si>
  <si>
    <t>合计</t>
  </si>
  <si>
    <t>城乡居民基本养老保险基金</t>
  </si>
  <si>
    <t>机关事业单位基本养老保险基金</t>
  </si>
  <si>
    <r>
      <rPr>
        <b/>
        <sz val="12"/>
        <rFont val="Times New Roman"/>
        <charset val="0"/>
      </rPr>
      <t xml:space="preserve">  2</t>
    </r>
    <r>
      <rPr>
        <b/>
        <sz val="12"/>
        <rFont val="宋体"/>
        <charset val="134"/>
      </rPr>
      <t>、营业税</t>
    </r>
  </si>
  <si>
    <r>
      <rPr>
        <b/>
        <sz val="12"/>
        <rFont val="Times New Roman"/>
        <charset val="0"/>
      </rPr>
      <t xml:space="preserve">  3</t>
    </r>
    <r>
      <rPr>
        <b/>
        <sz val="12"/>
        <rFont val="宋体"/>
        <charset val="134"/>
      </rPr>
      <t>、企业所得税</t>
    </r>
  </si>
  <si>
    <r>
      <rPr>
        <b/>
        <sz val="12"/>
        <rFont val="Times New Roman"/>
        <charset val="0"/>
      </rPr>
      <t xml:space="preserve">  4</t>
    </r>
    <r>
      <rPr>
        <b/>
        <sz val="12"/>
        <rFont val="宋体"/>
        <charset val="134"/>
      </rPr>
      <t>、个人所得税</t>
    </r>
  </si>
  <si>
    <r>
      <rPr>
        <b/>
        <sz val="12"/>
        <rFont val="Times New Roman"/>
        <charset val="0"/>
      </rPr>
      <t xml:space="preserve">  5</t>
    </r>
    <r>
      <rPr>
        <b/>
        <sz val="12"/>
        <rFont val="宋体"/>
        <charset val="134"/>
      </rPr>
      <t>、城市维护建设税</t>
    </r>
  </si>
  <si>
    <r>
      <rPr>
        <b/>
        <sz val="12"/>
        <rFont val="Times New Roman"/>
        <charset val="0"/>
      </rPr>
      <t xml:space="preserve">  6</t>
    </r>
    <r>
      <rPr>
        <b/>
        <sz val="12"/>
        <rFont val="宋体"/>
        <charset val="134"/>
      </rPr>
      <t>、教育费附加收入</t>
    </r>
  </si>
  <si>
    <t>一、收入</t>
  </si>
  <si>
    <r>
      <rPr>
        <sz val="12"/>
        <color indexed="8"/>
        <rFont val="Times New Roman"/>
        <charset val="0"/>
      </rPr>
      <t xml:space="preserve">    </t>
    </r>
    <r>
      <rPr>
        <sz val="12"/>
        <color indexed="8"/>
        <rFont val="宋体"/>
        <charset val="134"/>
      </rPr>
      <t>其中：</t>
    </r>
    <r>
      <rPr>
        <sz val="12"/>
        <color indexed="8"/>
        <rFont val="Times New Roman"/>
        <charset val="0"/>
      </rPr>
      <t xml:space="preserve"> </t>
    </r>
    <r>
      <rPr>
        <sz val="12"/>
        <color indexed="8"/>
        <rFont val="宋体"/>
        <charset val="134"/>
      </rPr>
      <t>1.</t>
    </r>
    <r>
      <rPr>
        <sz val="12"/>
        <color indexed="8"/>
        <rFont val="宋体"/>
        <charset val="134"/>
      </rPr>
      <t>保险费收入</t>
    </r>
  </si>
  <si>
    <r>
      <rPr>
        <sz val="12"/>
        <color indexed="8"/>
        <rFont val="Times New Roman"/>
        <charset val="0"/>
      </rPr>
      <t xml:space="preserve">               </t>
    </r>
    <r>
      <rPr>
        <sz val="12"/>
        <color indexed="8"/>
        <rFont val="宋体"/>
        <charset val="134"/>
      </rPr>
      <t xml:space="preserve"> 2.</t>
    </r>
    <r>
      <rPr>
        <sz val="12"/>
        <color indexed="8"/>
        <rFont val="宋体"/>
        <charset val="134"/>
      </rPr>
      <t>集体补助收入</t>
    </r>
  </si>
  <si>
    <r>
      <rPr>
        <sz val="12"/>
        <color indexed="8"/>
        <rFont val="Times New Roman"/>
        <charset val="0"/>
      </rPr>
      <t xml:space="preserve">             </t>
    </r>
    <r>
      <rPr>
        <sz val="12"/>
        <color indexed="8"/>
        <rFont val="宋体"/>
        <charset val="134"/>
      </rPr>
      <t xml:space="preserve">  3.</t>
    </r>
    <r>
      <rPr>
        <sz val="12"/>
        <color indexed="8"/>
        <rFont val="宋体"/>
        <charset val="134"/>
      </rPr>
      <t>利息收入</t>
    </r>
  </si>
  <si>
    <r>
      <rPr>
        <sz val="12"/>
        <color indexed="8"/>
        <rFont val="Times New Roman"/>
        <charset val="0"/>
      </rPr>
      <t xml:space="preserve">               </t>
    </r>
    <r>
      <rPr>
        <sz val="12"/>
        <color indexed="8"/>
        <rFont val="宋体"/>
        <charset val="134"/>
      </rPr>
      <t xml:space="preserve"> 4.财政补贴收入</t>
    </r>
  </si>
  <si>
    <r>
      <rPr>
        <sz val="12"/>
        <color indexed="8"/>
        <rFont val="Times New Roman"/>
        <charset val="0"/>
      </rPr>
      <t xml:space="preserve">         </t>
    </r>
    <r>
      <rPr>
        <sz val="12"/>
        <color indexed="8"/>
        <rFont val="宋体"/>
        <charset val="134"/>
      </rPr>
      <t xml:space="preserve"> 5.</t>
    </r>
    <r>
      <rPr>
        <sz val="12"/>
        <color indexed="8"/>
        <rFont val="宋体"/>
        <charset val="134"/>
      </rPr>
      <t>委托投资收益</t>
    </r>
  </si>
  <si>
    <r>
      <rPr>
        <sz val="12"/>
        <color indexed="8"/>
        <rFont val="Times New Roman"/>
        <charset val="0"/>
      </rPr>
      <t xml:space="preserve">               </t>
    </r>
    <r>
      <rPr>
        <sz val="12"/>
        <color indexed="8"/>
        <rFont val="宋体"/>
        <charset val="134"/>
      </rPr>
      <t xml:space="preserve"> 6.转移收入</t>
    </r>
  </si>
  <si>
    <r>
      <rPr>
        <sz val="12"/>
        <color indexed="8"/>
        <rFont val="Times New Roman"/>
        <charset val="0"/>
      </rPr>
      <t xml:space="preserve">               </t>
    </r>
    <r>
      <rPr>
        <sz val="12"/>
        <color indexed="8"/>
        <rFont val="宋体"/>
        <charset val="134"/>
      </rPr>
      <t xml:space="preserve"> 7.其他收入</t>
    </r>
  </si>
  <si>
    <t>二、支出</t>
  </si>
  <si>
    <r>
      <rPr>
        <sz val="12"/>
        <color indexed="8"/>
        <rFont val="Times New Roman"/>
        <charset val="0"/>
      </rPr>
      <t xml:space="preserve"> </t>
    </r>
    <r>
      <rPr>
        <sz val="12"/>
        <color indexed="8"/>
        <rFont val="宋体"/>
        <charset val="134"/>
      </rPr>
      <t>其中：</t>
    </r>
    <r>
      <rPr>
        <sz val="12"/>
        <color indexed="8"/>
        <rFont val="宋体"/>
        <charset val="134"/>
      </rPr>
      <t>1.</t>
    </r>
    <r>
      <rPr>
        <sz val="12"/>
        <color indexed="8"/>
        <rFont val="宋体"/>
        <charset val="134"/>
      </rPr>
      <t>社会保险待遇支出</t>
    </r>
  </si>
  <si>
    <r>
      <rPr>
        <sz val="9"/>
        <rFont val="宋体"/>
        <charset val="134"/>
      </rPr>
      <t xml:space="preserve">    </t>
    </r>
    <r>
      <rPr>
        <sz val="12"/>
        <rFont val="宋体"/>
        <charset val="134"/>
      </rPr>
      <t xml:space="preserve">   2.</t>
    </r>
    <r>
      <rPr>
        <sz val="12"/>
        <color indexed="8"/>
        <rFont val="宋体"/>
        <charset val="134"/>
      </rPr>
      <t>丧葬抚恤补助支出</t>
    </r>
  </si>
  <si>
    <r>
      <rPr>
        <sz val="12"/>
        <rFont val="宋体"/>
        <charset val="134"/>
      </rPr>
      <t xml:space="preserve">      3.</t>
    </r>
    <r>
      <rPr>
        <sz val="12"/>
        <color indexed="8"/>
        <rFont val="宋体"/>
        <charset val="134"/>
      </rPr>
      <t>其他支出</t>
    </r>
  </si>
  <si>
    <r>
      <rPr>
        <sz val="12"/>
        <rFont val="宋体"/>
        <charset val="134"/>
      </rPr>
      <t xml:space="preserve">      4.</t>
    </r>
    <r>
      <rPr>
        <sz val="12"/>
        <color indexed="8"/>
        <rFont val="宋体"/>
        <charset val="134"/>
      </rPr>
      <t>转移支出</t>
    </r>
  </si>
  <si>
    <t>三、上年结余</t>
  </si>
  <si>
    <t>四、本年收支结余</t>
  </si>
  <si>
    <t>五、年末滚存结余</t>
  </si>
  <si>
    <t>附表七</t>
  </si>
  <si>
    <t xml:space="preserve"> 2023年国有资本经营预算收支调整表</t>
  </si>
  <si>
    <t xml:space="preserve">              单位：万元</t>
  </si>
  <si>
    <r>
      <rPr>
        <b/>
        <sz val="16"/>
        <rFont val="宋体"/>
        <charset val="134"/>
      </rPr>
      <t>收</t>
    </r>
    <r>
      <rPr>
        <b/>
        <sz val="16"/>
        <rFont val="Times New Roman"/>
        <charset val="0"/>
      </rPr>
      <t xml:space="preserve">          </t>
    </r>
    <r>
      <rPr>
        <b/>
        <sz val="16"/>
        <rFont val="宋体"/>
        <charset val="134"/>
      </rPr>
      <t>入</t>
    </r>
  </si>
  <si>
    <r>
      <rPr>
        <b/>
        <sz val="16"/>
        <rFont val="宋体"/>
        <charset val="134"/>
      </rPr>
      <t>支</t>
    </r>
    <r>
      <rPr>
        <b/>
        <sz val="16"/>
        <rFont val="Times New Roman"/>
        <charset val="0"/>
      </rPr>
      <t xml:space="preserve">          </t>
    </r>
    <r>
      <rPr>
        <b/>
        <sz val="16"/>
        <rFont val="宋体"/>
        <charset val="134"/>
      </rPr>
      <t>出</t>
    </r>
  </si>
  <si>
    <r>
      <rPr>
        <b/>
        <sz val="11"/>
        <rFont val="宋体"/>
        <charset val="134"/>
      </rPr>
      <t>项</t>
    </r>
    <r>
      <rPr>
        <b/>
        <sz val="11"/>
        <rFont val="Times New Roman"/>
        <charset val="0"/>
      </rPr>
      <t xml:space="preserve">        </t>
    </r>
    <r>
      <rPr>
        <b/>
        <sz val="11"/>
        <rFont val="宋体"/>
        <charset val="134"/>
      </rPr>
      <t>目</t>
    </r>
  </si>
  <si>
    <t>2023年预算调整数</t>
  </si>
  <si>
    <t>比上年增减%</t>
  </si>
  <si>
    <t>比年初预算增减（%）</t>
  </si>
  <si>
    <t>一、利润收入</t>
  </si>
  <si>
    <t>一、三供一业补助支出</t>
  </si>
  <si>
    <t>二、股利、股息收入</t>
  </si>
  <si>
    <t>二、国有企业资本金注入</t>
  </si>
  <si>
    <t>三、产权转让收入</t>
  </si>
  <si>
    <t>三、国有企业政策性补贴</t>
  </si>
  <si>
    <t>四、清算收入</t>
  </si>
  <si>
    <t>四、金融国有资本经营预算支出</t>
  </si>
  <si>
    <t>五、国有资本经营预算转移支付收入</t>
  </si>
  <si>
    <t>五、调出资金</t>
  </si>
  <si>
    <t>六、其他国有资本经营预算收入</t>
  </si>
  <si>
    <t>六、国有企业退休人员社会化管理补助支出</t>
  </si>
  <si>
    <t>七、其他国有资本经营预算支出</t>
  </si>
  <si>
    <t>本年收入合计</t>
  </si>
  <si>
    <t>本年支出合计</t>
  </si>
  <si>
    <t>上年结转</t>
  </si>
  <si>
    <r>
      <rPr>
        <sz val="10"/>
        <rFont val="宋体"/>
        <charset val="134"/>
      </rPr>
      <t>收</t>
    </r>
    <r>
      <rPr>
        <sz val="10"/>
        <rFont val="Times New Roman"/>
        <charset val="0"/>
      </rPr>
      <t xml:space="preserve"> </t>
    </r>
    <r>
      <rPr>
        <sz val="10"/>
        <rFont val="宋体"/>
        <charset val="134"/>
      </rPr>
      <t>入</t>
    </r>
    <r>
      <rPr>
        <sz val="10"/>
        <rFont val="Times New Roman"/>
        <charset val="0"/>
      </rPr>
      <t xml:space="preserve"> </t>
    </r>
    <r>
      <rPr>
        <sz val="10"/>
        <rFont val="宋体"/>
        <charset val="134"/>
      </rPr>
      <t>总</t>
    </r>
    <r>
      <rPr>
        <sz val="10"/>
        <rFont val="Times New Roman"/>
        <charset val="0"/>
      </rPr>
      <t xml:space="preserve"> </t>
    </r>
    <r>
      <rPr>
        <sz val="10"/>
        <rFont val="宋体"/>
        <charset val="134"/>
      </rPr>
      <t>计</t>
    </r>
  </si>
  <si>
    <r>
      <rPr>
        <sz val="10"/>
        <rFont val="宋体"/>
        <charset val="134"/>
      </rPr>
      <t>支</t>
    </r>
    <r>
      <rPr>
        <sz val="10"/>
        <rFont val="Times New Roman"/>
        <charset val="0"/>
      </rPr>
      <t xml:space="preserve"> </t>
    </r>
    <r>
      <rPr>
        <sz val="10"/>
        <rFont val="宋体"/>
        <charset val="134"/>
      </rPr>
      <t>出</t>
    </r>
    <r>
      <rPr>
        <sz val="10"/>
        <rFont val="Times New Roman"/>
        <charset val="0"/>
      </rPr>
      <t xml:space="preserve"> </t>
    </r>
    <r>
      <rPr>
        <sz val="10"/>
        <rFont val="宋体"/>
        <charset val="134"/>
      </rPr>
      <t>总</t>
    </r>
    <r>
      <rPr>
        <sz val="10"/>
        <rFont val="Times New Roman"/>
        <charset val="0"/>
      </rPr>
      <t xml:space="preserve"> </t>
    </r>
    <r>
      <rPr>
        <sz val="10"/>
        <rFont val="宋体"/>
        <charset val="134"/>
      </rPr>
      <t>计</t>
    </r>
  </si>
  <si>
    <t>附表八</t>
  </si>
  <si>
    <t>2023年融安县债务限额和余额情况表</t>
  </si>
  <si>
    <t>融安县财政局</t>
  </si>
  <si>
    <t>项目名称</t>
  </si>
  <si>
    <t>年初债务余额</t>
  </si>
  <si>
    <t>2023年末债务余额</t>
  </si>
  <si>
    <t>一般债务</t>
  </si>
  <si>
    <t>专项债务</t>
  </si>
  <si>
    <t>附表九</t>
  </si>
  <si>
    <t>2023年政府新增债券资金安排情况表</t>
  </si>
  <si>
    <t xml:space="preserve">                             单位：万元</t>
  </si>
  <si>
    <t>地方自行安排项目金额</t>
  </si>
  <si>
    <t>支出功能分类科目</t>
  </si>
  <si>
    <t>合  计</t>
  </si>
  <si>
    <t>一、教育（一般债券）</t>
  </si>
  <si>
    <t>融安县义务教育薄弱环节改善与能力提升项目</t>
  </si>
  <si>
    <t>2050299教育支出</t>
  </si>
  <si>
    <t>融安县农村公办学校校舍安全保障长效机制项目</t>
  </si>
  <si>
    <t>2050901农村中小学校舍建设</t>
  </si>
  <si>
    <t>融安县特殊教育学校综合楼</t>
  </si>
  <si>
    <t>2050701特殊学校教育</t>
  </si>
  <si>
    <t>二、医疗卫生（专项债券）</t>
  </si>
  <si>
    <t>融安县人民医院内科住院综合楼</t>
  </si>
  <si>
    <t>2290402其他地方自行试点项目收益专项债券收入安排支出</t>
  </si>
  <si>
    <t>三、城乡社区（一般债券）</t>
  </si>
  <si>
    <t>融安县2023年城市背街小巷整治改造工程项目</t>
  </si>
  <si>
    <t>2120303小城镇基础设施建设</t>
  </si>
  <si>
    <t>四、农林水（一般债券）</t>
  </si>
  <si>
    <t>融安县易地搬迁集中安置区移民就业产学结合帮带联动中草药种植加工示范基地项目</t>
  </si>
  <si>
    <t>2130122 农业生产发展</t>
  </si>
  <si>
    <t>融安县小型水库安全运行项目</t>
  </si>
  <si>
    <t>2130306水利工程运行与维护</t>
  </si>
  <si>
    <t>五、交通基础设施（一般债券）</t>
  </si>
  <si>
    <t>融安县“三项工程”补助资金项目</t>
  </si>
  <si>
    <t>2140104公路建设</t>
  </si>
  <si>
    <t>六、住房保障（一般债券）</t>
  </si>
  <si>
    <t>融安县2023年城镇老旧小区改造项目</t>
  </si>
  <si>
    <t>2210108老旧小区改造</t>
  </si>
  <si>
    <t>七、储备粮油（一般债券）</t>
  </si>
  <si>
    <t>融安县粮食和物资储备库仓储基础设施建设项目</t>
  </si>
  <si>
    <t>2220403储备粮（油）库建设</t>
  </si>
  <si>
    <t>八、再融资债券资金（一般债券）</t>
  </si>
  <si>
    <t>2023年广西壮族自治区政府再融资一般债券（二期）——2023年广西壮族自治区政府一般债券（三期）</t>
  </si>
  <si>
    <t>-</t>
  </si>
  <si>
    <r>
      <rPr>
        <sz val="10.5"/>
        <rFont val="helvetica"/>
        <charset val="0"/>
      </rPr>
      <t>2023</t>
    </r>
    <r>
      <rPr>
        <sz val="10.5"/>
        <rFont val="宋体"/>
        <charset val="134"/>
      </rPr>
      <t>年广西壮族自治区政府再融资一般债券（三期）</t>
    </r>
    <r>
      <rPr>
        <sz val="10.5"/>
        <rFont val="helvetica"/>
        <charset val="0"/>
      </rPr>
      <t>—2023</t>
    </r>
    <r>
      <rPr>
        <sz val="10.5"/>
        <rFont val="宋体"/>
        <charset val="134"/>
      </rPr>
      <t>年广西壮族自治区政府一般债券（四期）</t>
    </r>
  </si>
  <si>
    <t>2023年广西壮族自治区政府再融资一般债券（五期）——2023年广西壮族自治区政府一般债券（六期）</t>
  </si>
  <si>
    <t>2023年广西壮族自治区政府再融资一般债券（六期）——2023年广西壮族自治区政府一般债券（七期）</t>
  </si>
  <si>
    <t>2023年广西壮族自治区政府再融资一般债券（九期）——2023年广西壮族自治区政府一般债券（十一期）：5年期，用于偿还上报国务院的拖欠企业账款</t>
  </si>
</sst>
</file>

<file path=xl/styles.xml><?xml version="1.0" encoding="utf-8"?>
<styleSheet xmlns="http://schemas.openxmlformats.org/spreadsheetml/2006/main">
  <numFmts count="32">
    <numFmt numFmtId="176" formatCode="yyyy&quot;年&quot;m&quot;月&quot;d&quot;日&quot;;@"/>
    <numFmt numFmtId="177" formatCode="0_);[Red]\(0\)"/>
    <numFmt numFmtId="178" formatCode="0.00_ "/>
    <numFmt numFmtId="179" formatCode="_ * #,##0_ ;_ * \-#,##0_ ;_ * &quot;-&quot;??_ ;_ @_ "/>
    <numFmt numFmtId="180" formatCode="#,##0_);[Red]\(#,##0\)"/>
    <numFmt numFmtId="181" formatCode="#,##0.00_ "/>
    <numFmt numFmtId="182" formatCode="#,##0_ "/>
    <numFmt numFmtId="183" formatCode="#,##0.00_);[Red]\(#,##0.00\)"/>
    <numFmt numFmtId="184" formatCode="_(&quot;$&quot;* #,##0_);_(&quot;$&quot;* \(#,##0\);_(&quot;$&quot;* &quot;-&quot;_);_(@_)"/>
    <numFmt numFmtId="185" formatCode="_(&quot;$&quot;* #,##0.00_);_(&quot;$&quot;* \(#,##0.00\);_(&quot;$&quot;* &quot;-&quot;??_);_(@_)"/>
    <numFmt numFmtId="41" formatCode="_ * #,##0_ ;_ * \-#,##0_ ;_ * &quot;-&quot;_ ;_ @_ "/>
    <numFmt numFmtId="186" formatCode="&quot;$&quot;#,##0_);[Red]\(&quot;$&quot;#,##0\)"/>
    <numFmt numFmtId="187" formatCode="0.0"/>
    <numFmt numFmtId="43" formatCode="_ * #,##0.00_ ;_ * \-#,##0.00_ ;_ * &quot;-&quot;??_ ;_ @_ "/>
    <numFmt numFmtId="188" formatCode="#,##0;\-#,##0;&quot;-&quot;"/>
    <numFmt numFmtId="189" formatCode="_-&quot;$&quot;\ * #,##0_-;_-&quot;$&quot;\ * #,##0\-;_-&quot;$&quot;\ * &quot;-&quot;_-;_-@_-"/>
    <numFmt numFmtId="190" formatCode="\$#,##0.00;\(\$#,##0.00\)"/>
    <numFmt numFmtId="191" formatCode="\$#,##0;\(\$#,##0\)"/>
    <numFmt numFmtId="192" formatCode="_-* #,##0.00&quot;$&quot;_-;\-* #,##0.00&quot;$&quot;_-;_-* &quot;-&quot;??&quot;$&quot;_-;_-@_-"/>
    <numFmt numFmtId="193" formatCode="_-* #,##0.00_$_-;\-* #,##0.00_$_-;_-* &quot;-&quot;??_$_-;_-@_-"/>
    <numFmt numFmtId="194" formatCode="#,##0.0_);\(#,##0.0\)"/>
    <numFmt numFmtId="195" formatCode="#,##0;\(#,##0\)"/>
    <numFmt numFmtId="196" formatCode="&quot;$&quot;\ #,##0.00_-;[Red]&quot;$&quot;\ #,##0.00\-"/>
    <numFmt numFmtId="197" formatCode="_-* #,##0&quot;$&quot;_-;\-* #,##0&quot;$&quot;_-;_-* &quot;-&quot;&quot;$&quot;_-;_-@_-"/>
    <numFmt numFmtId="198" formatCode="_-&quot;$&quot;* #,##0_-;\-&quot;$&quot;* #,##0_-;_-&quot;$&quot;* &quot;-&quot;_-;_-@_-"/>
    <numFmt numFmtId="199" formatCode="yy\.mm\.dd"/>
    <numFmt numFmtId="200" formatCode="&quot;$&quot;\ #,##0_-;[Red]&quot;$&quot;\ #,##0\-"/>
    <numFmt numFmtId="201" formatCode="_-* #,##0_$_-;\-* #,##0_$_-;_-* &quot;-&quot;_$_-;_-@_-"/>
    <numFmt numFmtId="202" formatCode="&quot;$&quot;#,##0.00_);[Red]\(&quot;$&quot;#,##0.00\)"/>
    <numFmt numFmtId="203" formatCode="_-* #,##0.00_-;\-* #,##0.00_-;_-* &quot;-&quot;??_-;_-@_-"/>
    <numFmt numFmtId="204" formatCode="#\ ??/??"/>
    <numFmt numFmtId="205" formatCode="_-&quot;$&quot;\ * #,##0.00_-;_-&quot;$&quot;\ * #,##0.00\-;_-&quot;$&quot;\ * &quot;-&quot;??_-;_-@_-"/>
  </numFmts>
  <fonts count="126">
    <font>
      <sz val="9"/>
      <name val="宋体"/>
      <charset val="134"/>
    </font>
    <font>
      <sz val="11"/>
      <color indexed="8"/>
      <name val="宋体"/>
      <charset val="134"/>
    </font>
    <font>
      <b/>
      <sz val="11"/>
      <name val="宋体"/>
      <charset val="134"/>
    </font>
    <font>
      <sz val="11"/>
      <name val="宋体"/>
      <charset val="134"/>
    </font>
    <font>
      <sz val="11"/>
      <color indexed="10"/>
      <name val="宋体"/>
      <charset val="134"/>
    </font>
    <font>
      <sz val="12"/>
      <color indexed="8"/>
      <name val="仿宋_GB2312"/>
      <charset val="134"/>
    </font>
    <font>
      <sz val="22"/>
      <color indexed="8"/>
      <name val="方正小标宋简体"/>
      <charset val="134"/>
    </font>
    <font>
      <sz val="12"/>
      <color indexed="8"/>
      <name val="宋体"/>
      <charset val="134"/>
    </font>
    <font>
      <b/>
      <sz val="12"/>
      <color indexed="8"/>
      <name val="宋体"/>
      <charset val="134"/>
    </font>
    <font>
      <sz val="12"/>
      <color indexed="8"/>
      <name val="黑体"/>
      <charset val="134"/>
    </font>
    <font>
      <b/>
      <sz val="12"/>
      <name val="宋体"/>
      <charset val="134"/>
    </font>
    <font>
      <b/>
      <sz val="12"/>
      <name val="Times New Roman"/>
      <charset val="0"/>
    </font>
    <font>
      <sz val="12"/>
      <name val="宋体"/>
      <charset val="134"/>
    </font>
    <font>
      <sz val="12"/>
      <name val="Times New Roman"/>
      <charset val="0"/>
    </font>
    <font>
      <b/>
      <sz val="11"/>
      <color indexed="10"/>
      <name val="宋体"/>
      <charset val="134"/>
    </font>
    <font>
      <b/>
      <sz val="14"/>
      <color indexed="8"/>
      <name val="宋体"/>
      <charset val="134"/>
    </font>
    <font>
      <b/>
      <sz val="28"/>
      <color indexed="8"/>
      <name val="宋体"/>
      <charset val="134"/>
    </font>
    <font>
      <sz val="16"/>
      <color indexed="8"/>
      <name val="宋体"/>
      <charset val="134"/>
    </font>
    <font>
      <b/>
      <sz val="10"/>
      <name val="Times New Roman"/>
      <charset val="0"/>
    </font>
    <font>
      <b/>
      <sz val="14"/>
      <name val="Times New Roman"/>
      <charset val="0"/>
    </font>
    <font>
      <sz val="10"/>
      <name val="Times New Roman"/>
      <charset val="0"/>
    </font>
    <font>
      <b/>
      <sz val="18"/>
      <name val="Times New Roman"/>
      <charset val="0"/>
    </font>
    <font>
      <sz val="20"/>
      <color indexed="8"/>
      <name val="方正小标宋简体"/>
      <charset val="134"/>
    </font>
    <font>
      <b/>
      <sz val="16"/>
      <name val="宋体"/>
      <charset val="134"/>
    </font>
    <font>
      <sz val="10"/>
      <name val="宋体"/>
      <charset val="134"/>
    </font>
    <font>
      <b/>
      <sz val="10"/>
      <name val="宋体"/>
      <charset val="134"/>
    </font>
    <font>
      <b/>
      <sz val="12"/>
      <color indexed="10"/>
      <name val="宋体"/>
      <charset val="134"/>
    </font>
    <font>
      <b/>
      <sz val="14"/>
      <name val="宋体"/>
      <charset val="134"/>
    </font>
    <font>
      <sz val="12"/>
      <color indexed="8"/>
      <name val="Times New Roman"/>
      <charset val="0"/>
    </font>
    <font>
      <sz val="11"/>
      <name val="Times New Roman"/>
      <charset val="0"/>
    </font>
    <font>
      <b/>
      <sz val="12"/>
      <color indexed="10"/>
      <name val="Times New Roman"/>
      <charset val="0"/>
    </font>
    <font>
      <sz val="18"/>
      <name val="Times New Roman"/>
      <charset val="0"/>
    </font>
    <font>
      <b/>
      <sz val="28"/>
      <name val="Times New Roman"/>
      <charset val="0"/>
    </font>
    <font>
      <sz val="20"/>
      <name val="方正小标宋简体"/>
      <charset val="134"/>
    </font>
    <font>
      <sz val="20"/>
      <name val="宋体"/>
      <charset val="134"/>
    </font>
    <font>
      <b/>
      <sz val="12"/>
      <name val="黑体"/>
      <charset val="134"/>
    </font>
    <font>
      <b/>
      <sz val="11"/>
      <name val="Times New Roman"/>
      <charset val="0"/>
    </font>
    <font>
      <b/>
      <sz val="10"/>
      <name val="仿宋_GB2312"/>
      <charset val="134"/>
    </font>
    <font>
      <sz val="22"/>
      <name val="方正小标宋简体"/>
      <charset val="134"/>
    </font>
    <font>
      <b/>
      <sz val="9"/>
      <name val="宋体"/>
      <charset val="134"/>
    </font>
    <font>
      <sz val="10"/>
      <name val="仿宋_GB2312"/>
      <charset val="134"/>
    </font>
    <font>
      <sz val="10"/>
      <color indexed="8"/>
      <name val="仿宋_GB2312"/>
      <charset val="134"/>
    </font>
    <font>
      <b/>
      <sz val="10"/>
      <color indexed="8"/>
      <name val="仿宋_GB2312"/>
      <charset val="134"/>
    </font>
    <font>
      <sz val="28"/>
      <name val="Times New Roman"/>
      <charset val="0"/>
    </font>
    <font>
      <sz val="14"/>
      <name val="Times New Roman"/>
      <charset val="0"/>
    </font>
    <font>
      <sz val="12"/>
      <name val="黑体"/>
      <charset val="134"/>
    </font>
    <font>
      <b/>
      <sz val="12"/>
      <color indexed="8"/>
      <name val="Times New Roman"/>
      <charset val="0"/>
    </font>
    <font>
      <sz val="14"/>
      <name val="宋体"/>
      <charset val="134"/>
    </font>
    <font>
      <sz val="9"/>
      <color indexed="10"/>
      <name val="宋体"/>
      <charset val="134"/>
    </font>
    <font>
      <sz val="10"/>
      <color indexed="8"/>
      <name val="宋体"/>
      <charset val="134"/>
    </font>
    <font>
      <sz val="10"/>
      <color indexed="8"/>
      <name val="Times New Roman"/>
      <charset val="0"/>
    </font>
    <font>
      <sz val="11"/>
      <color indexed="8"/>
      <name val="Times New Roman"/>
      <charset val="0"/>
    </font>
    <font>
      <sz val="11"/>
      <color indexed="10"/>
      <name val="Times New Roman"/>
      <charset val="0"/>
    </font>
    <font>
      <sz val="12"/>
      <color indexed="10"/>
      <name val="Times New Roman"/>
      <charset val="0"/>
    </font>
    <font>
      <sz val="10.5"/>
      <color indexed="17"/>
      <name val="宋体"/>
      <charset val="134"/>
    </font>
    <font>
      <sz val="11"/>
      <color indexed="20"/>
      <name val="宋体"/>
      <charset val="134"/>
    </font>
    <font>
      <sz val="11"/>
      <color indexed="9"/>
      <name val="宋体"/>
      <charset val="134"/>
    </font>
    <font>
      <sz val="10"/>
      <name val="楷体"/>
      <charset val="134"/>
    </font>
    <font>
      <i/>
      <sz val="11"/>
      <color indexed="23"/>
      <name val="宋体"/>
      <charset val="134"/>
    </font>
    <font>
      <b/>
      <sz val="11"/>
      <color indexed="63"/>
      <name val="宋体"/>
      <charset val="134"/>
    </font>
    <font>
      <sz val="12"/>
      <color indexed="20"/>
      <name val="宋体"/>
      <charset val="134"/>
    </font>
    <font>
      <b/>
      <sz val="11"/>
      <color indexed="9"/>
      <name val="宋体"/>
      <charset val="134"/>
    </font>
    <font>
      <sz val="11"/>
      <color indexed="17"/>
      <name val="宋体"/>
      <charset val="134"/>
    </font>
    <font>
      <sz val="12"/>
      <name val="官帕眉"/>
      <charset val="134"/>
    </font>
    <font>
      <b/>
      <sz val="11"/>
      <color indexed="52"/>
      <name val="宋体"/>
      <charset val="134"/>
    </font>
    <font>
      <b/>
      <sz val="11"/>
      <color indexed="8"/>
      <name val="宋体"/>
      <charset val="134"/>
    </font>
    <font>
      <b/>
      <sz val="12"/>
      <color indexed="8"/>
      <name val="楷体_GB2312"/>
      <charset val="134"/>
    </font>
    <font>
      <u/>
      <sz val="12"/>
      <color indexed="36"/>
      <name val="宋体"/>
      <charset val="134"/>
    </font>
    <font>
      <sz val="12"/>
      <color indexed="17"/>
      <name val="楷体_GB2312"/>
      <charset val="134"/>
    </font>
    <font>
      <sz val="11"/>
      <color indexed="60"/>
      <name val="宋体"/>
      <charset val="134"/>
    </font>
    <font>
      <b/>
      <sz val="13"/>
      <color indexed="56"/>
      <name val="宋体"/>
      <charset val="134"/>
    </font>
    <font>
      <sz val="12"/>
      <color indexed="17"/>
      <name val="宋体"/>
      <charset val="134"/>
    </font>
    <font>
      <sz val="12"/>
      <color indexed="8"/>
      <name val="楷体_GB2312"/>
      <charset val="134"/>
    </font>
    <font>
      <sz val="10"/>
      <name val="Arial"/>
      <charset val="0"/>
    </font>
    <font>
      <sz val="12"/>
      <color indexed="16"/>
      <name val="宋体"/>
      <charset val="134"/>
    </font>
    <font>
      <b/>
      <sz val="18"/>
      <color indexed="62"/>
      <name val="宋体"/>
      <charset val="134"/>
    </font>
    <font>
      <b/>
      <sz val="18"/>
      <color indexed="56"/>
      <name val="宋体"/>
      <charset val="134"/>
    </font>
    <font>
      <sz val="12"/>
      <color indexed="20"/>
      <name val="楷体_GB2312"/>
      <charset val="134"/>
    </font>
    <font>
      <sz val="11"/>
      <color indexed="62"/>
      <name val="宋体"/>
      <charset val="134"/>
    </font>
    <font>
      <sz val="12"/>
      <name val="Arial"/>
      <charset val="0"/>
    </font>
    <font>
      <sz val="10.5"/>
      <color indexed="20"/>
      <name val="宋体"/>
      <charset val="134"/>
    </font>
    <font>
      <b/>
      <sz val="11"/>
      <color indexed="56"/>
      <name val="宋体"/>
      <charset val="134"/>
    </font>
    <font>
      <sz val="12"/>
      <color indexed="9"/>
      <name val="宋体"/>
      <charset val="134"/>
    </font>
    <font>
      <b/>
      <sz val="15"/>
      <color indexed="56"/>
      <name val="宋体"/>
      <charset val="134"/>
    </font>
    <font>
      <sz val="11"/>
      <color indexed="52"/>
      <name val="宋体"/>
      <charset val="134"/>
    </font>
    <font>
      <sz val="10"/>
      <name val="Helv"/>
      <charset val="134"/>
    </font>
    <font>
      <sz val="12"/>
      <color indexed="9"/>
      <name val="楷体_GB2312"/>
      <charset val="134"/>
    </font>
    <font>
      <sz val="10"/>
      <name val="Geneva"/>
      <charset val="0"/>
    </font>
    <font>
      <sz val="12"/>
      <color indexed="52"/>
      <name val="楷体_GB2312"/>
      <charset val="134"/>
    </font>
    <font>
      <sz val="11"/>
      <color indexed="17"/>
      <name val="Tahoma"/>
      <charset val="134"/>
    </font>
    <font>
      <i/>
      <sz val="12"/>
      <color indexed="23"/>
      <name val="楷体_GB2312"/>
      <charset val="134"/>
    </font>
    <font>
      <sz val="12"/>
      <color indexed="10"/>
      <name val="楷体_GB2312"/>
      <charset val="134"/>
    </font>
    <font>
      <b/>
      <sz val="11"/>
      <color indexed="56"/>
      <name val="楷体_GB2312"/>
      <charset val="134"/>
    </font>
    <font>
      <sz val="12"/>
      <color indexed="62"/>
      <name val="楷体_GB2312"/>
      <charset val="134"/>
    </font>
    <font>
      <b/>
      <sz val="18"/>
      <name val="Arial"/>
      <charset val="0"/>
    </font>
    <font>
      <sz val="8"/>
      <name val="Arial"/>
      <charset val="0"/>
    </font>
    <font>
      <sz val="10"/>
      <name val="MS Sans Serif"/>
      <charset val="0"/>
    </font>
    <font>
      <u/>
      <sz val="9"/>
      <color indexed="36"/>
      <name val="宋体"/>
      <charset val="134"/>
    </font>
    <font>
      <u/>
      <sz val="9"/>
      <color indexed="12"/>
      <name val="宋体"/>
      <charset val="134"/>
    </font>
    <font>
      <sz val="12"/>
      <color indexed="60"/>
      <name val="楷体_GB2312"/>
      <charset val="134"/>
    </font>
    <font>
      <sz val="12"/>
      <name val="Courier"/>
      <charset val="0"/>
    </font>
    <font>
      <b/>
      <sz val="10"/>
      <name val="Tms Rmn"/>
      <charset val="0"/>
    </font>
    <font>
      <b/>
      <sz val="12"/>
      <color indexed="63"/>
      <name val="楷体_GB2312"/>
      <charset val="134"/>
    </font>
    <font>
      <sz val="12"/>
      <name val="Helv"/>
      <charset val="134"/>
    </font>
    <font>
      <u/>
      <sz val="12"/>
      <color indexed="12"/>
      <name val="宋体"/>
      <charset val="134"/>
    </font>
    <font>
      <b/>
      <sz val="12"/>
      <color indexed="52"/>
      <name val="楷体_GB2312"/>
      <charset val="134"/>
    </font>
    <font>
      <sz val="10"/>
      <color indexed="8"/>
      <name val="MS Sans Serif"/>
      <charset val="0"/>
    </font>
    <font>
      <b/>
      <sz val="12"/>
      <name val="Arial"/>
      <charset val="0"/>
    </font>
    <font>
      <sz val="7"/>
      <name val="Small Fonts"/>
      <charset val="0"/>
    </font>
    <font>
      <b/>
      <sz val="15"/>
      <color indexed="56"/>
      <name val="楷体_GB2312"/>
      <charset val="134"/>
    </font>
    <font>
      <sz val="8"/>
      <name val="Times New Roman"/>
      <charset val="0"/>
    </font>
    <font>
      <sz val="11"/>
      <color indexed="20"/>
      <name val="Tahoma"/>
      <charset val="134"/>
    </font>
    <font>
      <b/>
      <sz val="9"/>
      <name val="Arial"/>
      <charset val="0"/>
    </font>
    <font>
      <b/>
      <sz val="13"/>
      <color indexed="56"/>
      <name val="楷体_GB2312"/>
      <charset val="134"/>
    </font>
    <font>
      <sz val="12"/>
      <color indexed="9"/>
      <name val="Helv"/>
      <charset val="134"/>
    </font>
    <font>
      <b/>
      <sz val="10"/>
      <name val="MS Sans Serif"/>
      <charset val="0"/>
    </font>
    <font>
      <b/>
      <sz val="14"/>
      <name val="楷体"/>
      <charset val="134"/>
    </font>
    <font>
      <b/>
      <sz val="12"/>
      <color indexed="9"/>
      <name val="楷体_GB2312"/>
      <charset val="134"/>
    </font>
    <font>
      <sz val="12"/>
      <name val="바탕체"/>
      <charset val="134"/>
    </font>
    <font>
      <sz val="10"/>
      <color indexed="8"/>
      <name val="Arial"/>
      <charset val="0"/>
    </font>
    <font>
      <sz val="10.5"/>
      <name val="helvetica"/>
      <charset val="0"/>
    </font>
    <font>
      <sz val="10.5"/>
      <name val="宋体"/>
      <charset val="134"/>
    </font>
    <font>
      <b/>
      <sz val="16"/>
      <name val="Times New Roman"/>
      <charset val="0"/>
    </font>
    <font>
      <b/>
      <sz val="12"/>
      <name val="Times New Roman"/>
      <charset val="134"/>
    </font>
    <font>
      <sz val="12"/>
      <name val="Times New Roman"/>
      <charset val="134"/>
    </font>
    <font>
      <sz val="12"/>
      <name val="仿宋_GB2312"/>
      <charset val="134"/>
    </font>
  </fonts>
  <fills count="36">
    <fill>
      <patternFill patternType="none"/>
    </fill>
    <fill>
      <patternFill patternType="gray125"/>
    </fill>
    <fill>
      <patternFill patternType="solid">
        <fgColor indexed="9"/>
        <bgColor indexed="9"/>
      </patternFill>
    </fill>
    <fill>
      <patternFill patternType="solid">
        <fgColor rgb="FFFFFF00"/>
        <bgColor indexed="64"/>
      </patternFill>
    </fill>
    <fill>
      <patternFill patternType="solid">
        <fgColor indexed="9"/>
        <bgColor indexed="64"/>
      </patternFill>
    </fill>
    <fill>
      <patternFill patternType="solid">
        <fgColor indexed="42"/>
        <bgColor indexed="64"/>
      </patternFill>
    </fill>
    <fill>
      <patternFill patternType="solid">
        <fgColor indexed="45"/>
        <bgColor indexed="64"/>
      </patternFill>
    </fill>
    <fill>
      <patternFill patternType="solid">
        <fgColor indexed="49"/>
        <bgColor indexed="64"/>
      </patternFill>
    </fill>
    <fill>
      <patternFill patternType="solid">
        <fgColor indexed="22"/>
        <bgColor indexed="64"/>
      </patternFill>
    </fill>
    <fill>
      <patternFill patternType="solid">
        <fgColor indexed="46"/>
        <bgColor indexed="64"/>
      </patternFill>
    </fill>
    <fill>
      <patternFill patternType="solid">
        <fgColor indexed="51"/>
        <bgColor indexed="64"/>
      </patternFill>
    </fill>
    <fill>
      <patternFill patternType="solid">
        <fgColor indexed="55"/>
        <bgColor indexed="64"/>
      </patternFill>
    </fill>
    <fill>
      <patternFill patternType="solid">
        <fgColor indexed="10"/>
        <bgColor indexed="64"/>
      </patternFill>
    </fill>
    <fill>
      <patternFill patternType="solid">
        <fgColor indexed="53"/>
        <bgColor indexed="64"/>
      </patternFill>
    </fill>
    <fill>
      <patternFill patternType="solid">
        <fgColor indexed="36"/>
        <bgColor indexed="64"/>
      </patternFill>
    </fill>
    <fill>
      <patternFill patternType="solid">
        <fgColor indexed="27"/>
        <bgColor indexed="64"/>
      </patternFill>
    </fill>
    <fill>
      <patternFill patternType="solid">
        <fgColor indexed="43"/>
        <bgColor indexed="64"/>
      </patternFill>
    </fill>
    <fill>
      <patternFill patternType="solid">
        <fgColor indexed="57"/>
        <bgColor indexed="64"/>
      </patternFill>
    </fill>
    <fill>
      <patternFill patternType="solid">
        <fgColor indexed="26"/>
        <bgColor indexed="64"/>
      </patternFill>
    </fill>
    <fill>
      <patternFill patternType="solid">
        <fgColor indexed="47"/>
        <bgColor indexed="64"/>
      </patternFill>
    </fill>
    <fill>
      <patternFill patternType="solid">
        <fgColor indexed="30"/>
        <bgColor indexed="64"/>
      </patternFill>
    </fill>
    <fill>
      <patternFill patternType="solid">
        <fgColor indexed="52"/>
        <bgColor indexed="64"/>
      </patternFill>
    </fill>
    <fill>
      <patternFill patternType="solid">
        <fgColor indexed="11"/>
        <bgColor indexed="64"/>
      </patternFill>
    </fill>
    <fill>
      <patternFill patternType="solid">
        <fgColor indexed="44"/>
        <bgColor indexed="64"/>
      </patternFill>
    </fill>
    <fill>
      <patternFill patternType="solid">
        <fgColor indexed="31"/>
        <bgColor indexed="64"/>
      </patternFill>
    </fill>
    <fill>
      <patternFill patternType="solid">
        <fgColor indexed="29"/>
        <bgColor indexed="64"/>
      </patternFill>
    </fill>
    <fill>
      <patternFill patternType="solid">
        <fgColor indexed="54"/>
        <bgColor indexed="64"/>
      </patternFill>
    </fill>
    <fill>
      <patternFill patternType="solid">
        <fgColor indexed="62"/>
        <bgColor indexed="64"/>
      </patternFill>
    </fill>
    <fill>
      <patternFill patternType="lightUp">
        <fgColor indexed="9"/>
        <bgColor indexed="55"/>
      </patternFill>
    </fill>
    <fill>
      <patternFill patternType="lightUp">
        <fgColor indexed="9"/>
        <bgColor indexed="22"/>
      </patternFill>
    </fill>
    <fill>
      <patternFill patternType="gray0625"/>
    </fill>
    <fill>
      <patternFill patternType="solid">
        <fgColor indexed="15"/>
        <bgColor indexed="64"/>
      </patternFill>
    </fill>
    <fill>
      <patternFill patternType="solid">
        <fgColor indexed="25"/>
        <bgColor indexed="64"/>
      </patternFill>
    </fill>
    <fill>
      <patternFill patternType="mediumGray">
        <fgColor indexed="22"/>
      </patternFill>
    </fill>
    <fill>
      <patternFill patternType="lightUp">
        <fgColor indexed="9"/>
        <bgColor indexed="29"/>
      </patternFill>
    </fill>
    <fill>
      <patternFill patternType="solid">
        <fgColor indexed="1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
      <left/>
      <right/>
      <top/>
      <bottom style="medium">
        <color indexed="30"/>
      </bottom>
      <diagonal/>
    </border>
    <border>
      <left/>
      <right/>
      <top/>
      <bottom style="thick">
        <color indexed="62"/>
      </bottom>
      <diagonal/>
    </border>
    <border>
      <left/>
      <right/>
      <top/>
      <bottom style="double">
        <color indexed="52"/>
      </bottom>
      <diagonal/>
    </border>
    <border>
      <left/>
      <right/>
      <top style="medium">
        <color auto="1"/>
      </top>
      <bottom style="medium">
        <color auto="1"/>
      </bottom>
      <diagonal/>
    </border>
    <border>
      <left/>
      <right/>
      <top/>
      <bottom style="medium">
        <color auto="1"/>
      </bottom>
      <diagonal/>
    </border>
  </borders>
  <cellStyleXfs count="3377">
    <xf numFmtId="0" fontId="0" fillId="0" borderId="0"/>
    <xf numFmtId="0" fontId="1" fillId="18" borderId="20" applyNumberFormat="0" applyFont="0" applyAlignment="0" applyProtection="0">
      <alignment vertical="center"/>
    </xf>
    <xf numFmtId="0" fontId="12" fillId="18" borderId="20" applyNumberFormat="0" applyFont="0" applyAlignment="0" applyProtection="0">
      <alignment vertical="center"/>
    </xf>
    <xf numFmtId="0" fontId="12" fillId="18" borderId="20" applyNumberFormat="0" applyFont="0" applyAlignment="0" applyProtection="0">
      <alignment vertical="center"/>
    </xf>
    <xf numFmtId="0" fontId="12" fillId="18" borderId="20" applyNumberFormat="0" applyFont="0" applyAlignment="0" applyProtection="0">
      <alignment vertical="center"/>
    </xf>
    <xf numFmtId="0" fontId="12" fillId="18" borderId="20" applyNumberFormat="0" applyFont="0" applyAlignment="0" applyProtection="0">
      <alignment vertical="center"/>
    </xf>
    <xf numFmtId="43" fontId="12" fillId="0" borderId="0" applyFont="0" applyFill="0" applyBorder="0" applyAlignment="0" applyProtection="0"/>
    <xf numFmtId="187" fontId="3" fillId="0" borderId="1">
      <alignment vertical="center"/>
      <protection locked="0"/>
    </xf>
    <xf numFmtId="1" fontId="73" fillId="0" borderId="13" applyFill="0" applyProtection="0">
      <alignment horizontal="center"/>
    </xf>
    <xf numFmtId="0" fontId="78" fillId="19" borderId="17" applyNumberFormat="0" applyAlignment="0" applyProtection="0">
      <alignment vertical="center"/>
    </xf>
    <xf numFmtId="0" fontId="78" fillId="19" borderId="17" applyNumberFormat="0" applyAlignment="0" applyProtection="0">
      <alignment vertical="center"/>
    </xf>
    <xf numFmtId="0" fontId="78" fillId="19" borderId="17" applyNumberFormat="0" applyAlignment="0" applyProtection="0">
      <alignment vertical="center"/>
    </xf>
    <xf numFmtId="0" fontId="78" fillId="19" borderId="17" applyNumberFormat="0" applyAlignment="0" applyProtection="0">
      <alignment vertical="center"/>
    </xf>
    <xf numFmtId="0" fontId="78" fillId="19" borderId="17" applyNumberFormat="0" applyAlignment="0" applyProtection="0">
      <alignment vertical="center"/>
    </xf>
    <xf numFmtId="0" fontId="78" fillId="19" borderId="17" applyNumberFormat="0" applyAlignment="0" applyProtection="0">
      <alignment vertical="center"/>
    </xf>
    <xf numFmtId="0" fontId="78" fillId="19" borderId="17" applyNumberFormat="0" applyAlignment="0" applyProtection="0">
      <alignment vertical="center"/>
    </xf>
    <xf numFmtId="0" fontId="78" fillId="19" borderId="17" applyNumberFormat="0" applyAlignment="0" applyProtection="0">
      <alignment vertical="center"/>
    </xf>
    <xf numFmtId="0" fontId="93" fillId="19" borderId="17" applyNumberFormat="0" applyAlignment="0" applyProtection="0">
      <alignment vertical="center"/>
    </xf>
    <xf numFmtId="0" fontId="78" fillId="19" borderId="17" applyNumberFormat="0" applyAlignment="0" applyProtection="0">
      <alignment vertical="center"/>
    </xf>
    <xf numFmtId="0" fontId="78" fillId="19" borderId="17" applyNumberFormat="0" applyAlignment="0" applyProtection="0">
      <alignment vertical="center"/>
    </xf>
    <xf numFmtId="0" fontId="59" fillId="8" borderId="15" applyNumberFormat="0" applyAlignment="0" applyProtection="0">
      <alignment vertical="center"/>
    </xf>
    <xf numFmtId="0" fontId="59" fillId="8" borderId="15" applyNumberFormat="0" applyAlignment="0" applyProtection="0">
      <alignment vertical="center"/>
    </xf>
    <xf numFmtId="0" fontId="59" fillId="8" borderId="15" applyNumberFormat="0" applyAlignment="0" applyProtection="0">
      <alignment vertical="center"/>
    </xf>
    <xf numFmtId="0" fontId="59" fillId="8" borderId="15" applyNumberFormat="0" applyAlignment="0" applyProtection="0">
      <alignment vertical="center"/>
    </xf>
    <xf numFmtId="0" fontId="59" fillId="8" borderId="15" applyNumberFormat="0" applyAlignment="0" applyProtection="0">
      <alignment vertical="center"/>
    </xf>
    <xf numFmtId="0" fontId="59" fillId="8" borderId="15" applyNumberFormat="0" applyAlignment="0" applyProtection="0">
      <alignment vertical="center"/>
    </xf>
    <xf numFmtId="0" fontId="102" fillId="8" borderId="15" applyNumberFormat="0" applyAlignment="0" applyProtection="0">
      <alignment vertical="center"/>
    </xf>
    <xf numFmtId="0" fontId="59" fillId="8" borderId="15" applyNumberFormat="0" applyAlignment="0" applyProtection="0">
      <alignment vertical="center"/>
    </xf>
    <xf numFmtId="0" fontId="69" fillId="16" borderId="0" applyNumberFormat="0" applyBorder="0" applyAlignment="0" applyProtection="0">
      <alignment vertical="center"/>
    </xf>
    <xf numFmtId="0" fontId="69" fillId="16" borderId="0" applyNumberFormat="0" applyBorder="0" applyAlignment="0" applyProtection="0">
      <alignment vertical="center"/>
    </xf>
    <xf numFmtId="0" fontId="69" fillId="16" borderId="0" applyNumberFormat="0" applyBorder="0" applyAlignment="0" applyProtection="0">
      <alignment vertical="center"/>
    </xf>
    <xf numFmtId="0" fontId="69" fillId="16" borderId="0" applyNumberFormat="0" applyBorder="0" applyAlignment="0" applyProtection="0">
      <alignment vertical="center"/>
    </xf>
    <xf numFmtId="0" fontId="69" fillId="16" borderId="0" applyNumberFormat="0" applyBorder="0" applyAlignment="0" applyProtection="0">
      <alignment vertical="center"/>
    </xf>
    <xf numFmtId="0" fontId="73" fillId="0" borderId="4" applyNumberFormat="0" applyFill="0" applyProtection="0">
      <alignment horizontal="left"/>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100" fillId="0" borderId="0"/>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86" fillId="7"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14" borderId="0" applyNumberFormat="0" applyBorder="0" applyAlignment="0" applyProtection="0">
      <alignment vertical="center"/>
    </xf>
    <xf numFmtId="0" fontId="78" fillId="19" borderId="17" applyNumberFormat="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56" fillId="17" borderId="0" applyNumberFormat="0" applyBorder="0" applyAlignment="0" applyProtection="0">
      <alignment vertical="center"/>
    </xf>
    <xf numFmtId="0" fontId="56" fillId="17" borderId="0" applyNumberFormat="0" applyBorder="0" applyAlignment="0" applyProtection="0">
      <alignment vertical="center"/>
    </xf>
    <xf numFmtId="0" fontId="56" fillId="17" borderId="0" applyNumberFormat="0" applyBorder="0" applyAlignment="0" applyProtection="0">
      <alignment vertical="center"/>
    </xf>
    <xf numFmtId="0" fontId="56" fillId="17" borderId="0" applyNumberFormat="0" applyBorder="0" applyAlignment="0" applyProtection="0">
      <alignment vertical="center"/>
    </xf>
    <xf numFmtId="0" fontId="56" fillId="17" borderId="0" applyNumberFormat="0" applyBorder="0" applyAlignment="0" applyProtection="0">
      <alignment vertical="center"/>
    </xf>
    <xf numFmtId="0" fontId="86" fillId="17" borderId="0" applyNumberFormat="0" applyBorder="0" applyAlignment="0" applyProtection="0">
      <alignment vertical="center"/>
    </xf>
    <xf numFmtId="0" fontId="56" fillId="17"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69" fillId="16" borderId="0" applyNumberFormat="0" applyBorder="0" applyAlignment="0" applyProtection="0">
      <alignment vertical="center"/>
    </xf>
    <xf numFmtId="0" fontId="56" fillId="27" borderId="0" applyNumberFormat="0" applyBorder="0" applyAlignment="0" applyProtection="0">
      <alignment vertical="center"/>
    </xf>
    <xf numFmtId="0" fontId="56" fillId="27" borderId="0" applyNumberFormat="0" applyBorder="0" applyAlignment="0" applyProtection="0">
      <alignment vertical="center"/>
    </xf>
    <xf numFmtId="0" fontId="86" fillId="27" borderId="0" applyNumberFormat="0" applyBorder="0" applyAlignment="0" applyProtection="0">
      <alignment vertical="center"/>
    </xf>
    <xf numFmtId="0" fontId="56" fillId="27" borderId="0" applyNumberFormat="0" applyBorder="0" applyAlignment="0" applyProtection="0">
      <alignment vertical="center"/>
    </xf>
    <xf numFmtId="0" fontId="8" fillId="29" borderId="0" applyNumberFormat="0" applyBorder="0" applyAlignment="0" applyProtection="0"/>
    <xf numFmtId="43" fontId="12" fillId="0" borderId="0" applyFont="0" applyFill="0" applyBorder="0" applyAlignment="0" applyProtection="0">
      <alignment vertical="center"/>
    </xf>
    <xf numFmtId="0" fontId="1" fillId="24" borderId="0" applyNumberFormat="0" applyBorder="0" applyAlignment="0" applyProtection="0">
      <alignment vertical="center"/>
    </xf>
    <xf numFmtId="41" fontId="12" fillId="0" borderId="0" applyFont="0" applyFill="0" applyBorder="0" applyAlignment="0" applyProtection="0">
      <alignment vertical="center"/>
    </xf>
    <xf numFmtId="41" fontId="7"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2" fillId="0" borderId="0" applyFont="0" applyFill="0" applyBorder="0" applyAlignment="0" applyProtection="0">
      <alignment vertical="center"/>
    </xf>
    <xf numFmtId="0" fontId="20" fillId="0" borderId="0"/>
    <xf numFmtId="192" fontId="12" fillId="0" borderId="0" applyFont="0" applyFill="0" applyBorder="0" applyAlignment="0" applyProtection="0"/>
    <xf numFmtId="197" fontId="12" fillId="0" borderId="0" applyFont="0" applyFill="0" applyBorder="0" applyAlignment="0" applyProtection="0"/>
    <xf numFmtId="193" fontId="12" fillId="0" borderId="0" applyFont="0" applyFill="0" applyBorder="0" applyAlignment="0" applyProtection="0"/>
    <xf numFmtId="0" fontId="84" fillId="0" borderId="24" applyNumberFormat="0" applyFill="0" applyAlignment="0" applyProtection="0">
      <alignment vertical="center"/>
    </xf>
    <xf numFmtId="0" fontId="84" fillId="0" borderId="24" applyNumberFormat="0" applyFill="0" applyAlignment="0" applyProtection="0">
      <alignment vertical="center"/>
    </xf>
    <xf numFmtId="0" fontId="84" fillId="0" borderId="24" applyNumberFormat="0" applyFill="0" applyAlignment="0" applyProtection="0">
      <alignment vertical="center"/>
    </xf>
    <xf numFmtId="0" fontId="84" fillId="0" borderId="24" applyNumberFormat="0" applyFill="0" applyAlignment="0" applyProtection="0">
      <alignment vertical="center"/>
    </xf>
    <xf numFmtId="0" fontId="84" fillId="0" borderId="24" applyNumberFormat="0" applyFill="0" applyAlignment="0" applyProtection="0">
      <alignment vertical="center"/>
    </xf>
    <xf numFmtId="0" fontId="84" fillId="0" borderId="24" applyNumberFormat="0" applyFill="0" applyAlignment="0" applyProtection="0">
      <alignment vertical="center"/>
    </xf>
    <xf numFmtId="0" fontId="84" fillId="0" borderId="24" applyNumberFormat="0" applyFill="0" applyAlignment="0" applyProtection="0">
      <alignment vertical="center"/>
    </xf>
    <xf numFmtId="0" fontId="88" fillId="0" borderId="24" applyNumberFormat="0" applyFill="0" applyAlignment="0" applyProtection="0">
      <alignment vertical="center"/>
    </xf>
    <xf numFmtId="0" fontId="84" fillId="0" borderId="24" applyNumberFormat="0" applyFill="0" applyAlignment="0" applyProtection="0">
      <alignment vertical="center"/>
    </xf>
    <xf numFmtId="0" fontId="4" fillId="0" borderId="0" applyNumberFormat="0" applyFill="0" applyBorder="0" applyAlignment="0" applyProtection="0">
      <alignment vertical="center"/>
    </xf>
    <xf numFmtId="0" fontId="69" fillId="16" borderId="0" applyNumberFormat="0" applyBorder="0" applyAlignment="0" applyProtection="0">
      <alignment vertical="center"/>
    </xf>
    <xf numFmtId="14" fontId="110" fillId="0" borderId="0">
      <alignment horizontal="center" wrapText="1"/>
      <protection locked="0"/>
    </xf>
    <xf numFmtId="0" fontId="62" fillId="5" borderId="0" applyNumberFormat="0" applyBorder="0" applyAlignment="0" applyProtection="0">
      <alignment vertical="center"/>
    </xf>
    <xf numFmtId="0" fontId="80" fillId="9" borderId="0" applyNumberFormat="0" applyBorder="0" applyAlignment="0" applyProtection="0">
      <alignment vertical="center"/>
    </xf>
    <xf numFmtId="0" fontId="56" fillId="20" borderId="0" applyNumberFormat="0" applyBorder="0" applyAlignment="0" applyProtection="0">
      <alignment vertical="center"/>
    </xf>
    <xf numFmtId="0" fontId="60" fillId="9" borderId="0" applyNumberFormat="0" applyBorder="0" applyAlignment="0" applyProtection="0">
      <alignment vertical="center"/>
    </xf>
    <xf numFmtId="0" fontId="82" fillId="23" borderId="0" applyNumberFormat="0" applyBorder="0" applyAlignment="0" applyProtection="0"/>
    <xf numFmtId="0" fontId="84" fillId="0" borderId="24" applyNumberFormat="0" applyFill="0" applyAlignment="0" applyProtection="0">
      <alignment vertical="center"/>
    </xf>
    <xf numFmtId="0" fontId="80" fillId="9" borderId="0" applyNumberFormat="0" applyBorder="0" applyAlignment="0" applyProtection="0">
      <alignment vertical="center"/>
    </xf>
    <xf numFmtId="0" fontId="62" fillId="15" borderId="0" applyNumberFormat="0" applyBorder="0" applyAlignment="0" applyProtection="0">
      <alignment vertical="center"/>
    </xf>
    <xf numFmtId="0" fontId="54" fillId="15" borderId="0" applyNumberFormat="0" applyBorder="0" applyAlignment="0" applyProtection="0">
      <alignment vertical="center"/>
    </xf>
    <xf numFmtId="0" fontId="1" fillId="24"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82" fillId="11" borderId="0" applyNumberFormat="0" applyBorder="0" applyAlignment="0" applyProtection="0"/>
    <xf numFmtId="0" fontId="65" fillId="0" borderId="18" applyNumberFormat="0" applyFill="0" applyAlignment="0" applyProtection="0">
      <alignment vertical="center"/>
    </xf>
    <xf numFmtId="0" fontId="55" fillId="6" borderId="0" applyNumberFormat="0" applyBorder="0" applyAlignment="0" applyProtection="0">
      <alignment vertical="center"/>
    </xf>
    <xf numFmtId="0" fontId="56" fillId="21"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82" fillId="8" borderId="0" applyNumberFormat="0" applyBorder="0" applyAlignment="0" applyProtection="0"/>
    <xf numFmtId="0" fontId="55" fillId="9" borderId="0" applyNumberFormat="0" applyBorder="0" applyAlignment="0" applyProtection="0">
      <alignment vertical="center"/>
    </xf>
    <xf numFmtId="0" fontId="82" fillId="8" borderId="0" applyNumberFormat="0" applyBorder="0" applyAlignment="0" applyProtection="0"/>
    <xf numFmtId="0" fontId="12" fillId="0" borderId="0"/>
    <xf numFmtId="0" fontId="82" fillId="8" borderId="0" applyNumberFormat="0" applyBorder="0" applyAlignment="0" applyProtection="0"/>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1" fillId="11" borderId="16" applyNumberFormat="0" applyAlignment="0" applyProtection="0">
      <alignment vertical="center"/>
    </xf>
    <xf numFmtId="0" fontId="7" fillId="5" borderId="0" applyNumberFormat="0" applyBorder="0" applyAlignment="0" applyProtection="0"/>
    <xf numFmtId="0" fontId="55" fillId="6" borderId="0" applyNumberFormat="0" applyBorder="0" applyAlignment="0" applyProtection="0">
      <alignment vertical="center"/>
    </xf>
    <xf numFmtId="0" fontId="55" fillId="9"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81" fillId="0" borderId="22" applyNumberFormat="0" applyFill="0" applyAlignment="0" applyProtection="0">
      <alignment vertical="center"/>
    </xf>
    <xf numFmtId="0" fontId="80" fillId="6" borderId="0" applyNumberFormat="0" applyBorder="0" applyAlignment="0" applyProtection="0">
      <alignment vertical="center"/>
    </xf>
    <xf numFmtId="0" fontId="55" fillId="9" borderId="0" applyNumberFormat="0" applyBorder="0" applyAlignment="0" applyProtection="0">
      <alignment vertical="center"/>
    </xf>
    <xf numFmtId="0" fontId="56" fillId="17" borderId="0" applyNumberFormat="0" applyBorder="0" applyAlignment="0" applyProtection="0">
      <alignment vertical="center"/>
    </xf>
    <xf numFmtId="0" fontId="56" fillId="7" borderId="0" applyNumberFormat="0" applyBorder="0" applyAlignment="0" applyProtection="0">
      <alignment vertical="center"/>
    </xf>
    <xf numFmtId="0" fontId="62" fillId="5" borderId="0" applyNumberFormat="0" applyBorder="0" applyAlignment="0" applyProtection="0">
      <alignment vertical="center"/>
    </xf>
    <xf numFmtId="0" fontId="56" fillId="17" borderId="0" applyNumberFormat="0" applyBorder="0" applyAlignment="0" applyProtection="0">
      <alignment vertical="center"/>
    </xf>
    <xf numFmtId="0" fontId="1" fillId="10" borderId="0" applyNumberFormat="0" applyBorder="0" applyAlignment="0" applyProtection="0">
      <alignment vertical="center"/>
    </xf>
    <xf numFmtId="0" fontId="7" fillId="18" borderId="0" applyNumberFormat="0" applyBorder="0" applyAlignment="0" applyProtection="0"/>
    <xf numFmtId="0" fontId="1" fillId="10" borderId="0" applyNumberFormat="0" applyBorder="0" applyAlignment="0" applyProtection="0">
      <alignment vertical="center"/>
    </xf>
    <xf numFmtId="0" fontId="55" fillId="6" borderId="0" applyNumberFormat="0" applyBorder="0" applyAlignment="0" applyProtection="0">
      <alignment vertical="center"/>
    </xf>
    <xf numFmtId="0" fontId="7" fillId="18" borderId="0" applyNumberFormat="0" applyBorder="0" applyAlignment="0" applyProtection="0"/>
    <xf numFmtId="0" fontId="55" fillId="6" borderId="0" applyNumberFormat="0" applyBorder="0" applyAlignment="0" applyProtection="0">
      <alignment vertical="center"/>
    </xf>
    <xf numFmtId="0" fontId="64" fillId="8" borderId="17" applyNumberFormat="0" applyAlignment="0" applyProtection="0">
      <alignment vertical="center"/>
    </xf>
    <xf numFmtId="0" fontId="55" fillId="6" borderId="0" applyNumberFormat="0" applyBorder="0" applyAlignment="0" applyProtection="0">
      <alignment vertical="center"/>
    </xf>
    <xf numFmtId="0" fontId="60" fillId="6" borderId="0" applyNumberFormat="0" applyBorder="0" applyAlignment="0" applyProtection="0">
      <alignment vertical="center"/>
    </xf>
    <xf numFmtId="0" fontId="81" fillId="0" borderId="22" applyNumberFormat="0" applyFill="0" applyAlignment="0" applyProtection="0">
      <alignment vertical="center"/>
    </xf>
    <xf numFmtId="0" fontId="82" fillId="23" borderId="0" applyNumberFormat="0" applyBorder="0" applyAlignment="0" applyProtection="0"/>
    <xf numFmtId="0" fontId="7" fillId="18" borderId="0" applyNumberFormat="0" applyBorder="0" applyAlignment="0" applyProtection="0"/>
    <xf numFmtId="0" fontId="62" fillId="5" borderId="0" applyNumberFormat="0" applyBorder="0" applyAlignment="0" applyProtection="0">
      <alignment vertical="center"/>
    </xf>
    <xf numFmtId="0" fontId="83" fillId="0" borderId="23" applyNumberFormat="0" applyFill="0" applyAlignment="0" applyProtection="0">
      <alignment vertical="center"/>
    </xf>
    <xf numFmtId="0" fontId="74" fillId="6" borderId="0" applyNumberFormat="0" applyBorder="0" applyAlignment="0" applyProtection="0"/>
    <xf numFmtId="0" fontId="55" fillId="6" borderId="0" applyNumberFormat="0" applyBorder="0" applyAlignment="0" applyProtection="0">
      <alignment vertical="center"/>
    </xf>
    <xf numFmtId="0" fontId="7" fillId="24" borderId="0" applyNumberFormat="0" applyBorder="0" applyAlignment="0" applyProtection="0"/>
    <xf numFmtId="0" fontId="62" fillId="15" borderId="0" applyNumberFormat="0" applyBorder="0" applyAlignment="0" applyProtection="0">
      <alignment vertical="center"/>
    </xf>
    <xf numFmtId="0" fontId="1" fillId="25" borderId="0" applyNumberFormat="0" applyBorder="0" applyAlignment="0" applyProtection="0">
      <alignment vertical="center"/>
    </xf>
    <xf numFmtId="0" fontId="7" fillId="24" borderId="0" applyNumberFormat="0" applyBorder="0" applyAlignment="0" applyProtection="0"/>
    <xf numFmtId="0" fontId="7" fillId="24" borderId="0" applyNumberFormat="0" applyBorder="0" applyAlignment="0" applyProtection="0"/>
    <xf numFmtId="0" fontId="55" fillId="6" borderId="0" applyNumberFormat="0" applyBorder="0" applyAlignment="0" applyProtection="0">
      <alignment vertical="center"/>
    </xf>
    <xf numFmtId="0" fontId="56" fillId="12" borderId="0" applyNumberFormat="0" applyBorder="0" applyAlignment="0" applyProtection="0">
      <alignment vertical="center"/>
    </xf>
    <xf numFmtId="0" fontId="55" fillId="9" borderId="0" applyNumberFormat="0" applyBorder="0" applyAlignment="0" applyProtection="0">
      <alignment vertical="center"/>
    </xf>
    <xf numFmtId="0" fontId="12" fillId="0" borderId="0"/>
    <xf numFmtId="0" fontId="106" fillId="0" borderId="0"/>
    <xf numFmtId="0" fontId="81" fillId="0" borderId="22" applyNumberFormat="0" applyFill="0" applyAlignment="0" applyProtection="0">
      <alignment vertical="center"/>
    </xf>
    <xf numFmtId="0" fontId="56" fillId="21" borderId="0" applyNumberFormat="0" applyBorder="0" applyAlignment="0" applyProtection="0">
      <alignment vertical="center"/>
    </xf>
    <xf numFmtId="0" fontId="81" fillId="0" borderId="22" applyNumberFormat="0" applyFill="0" applyAlignment="0" applyProtection="0">
      <alignment vertical="center"/>
    </xf>
    <xf numFmtId="0" fontId="61" fillId="11" borderId="16" applyNumberFormat="0" applyAlignment="0" applyProtection="0">
      <alignment vertical="center"/>
    </xf>
    <xf numFmtId="9" fontId="1" fillId="0" borderId="0" applyFont="0" applyFill="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0" fillId="6" borderId="0" applyNumberFormat="0" applyBorder="0" applyAlignment="0" applyProtection="0">
      <alignment vertical="center"/>
    </xf>
    <xf numFmtId="0" fontId="1" fillId="5" borderId="0" applyNumberFormat="0" applyBorder="0" applyAlignment="0" applyProtection="0">
      <alignment vertical="center"/>
    </xf>
    <xf numFmtId="0" fontId="60" fillId="6" borderId="0" applyNumberFormat="0" applyBorder="0" applyAlignment="0" applyProtection="0">
      <alignment vertical="center"/>
    </xf>
    <xf numFmtId="0" fontId="55" fillId="6" borderId="0" applyNumberFormat="0" applyBorder="0" applyAlignment="0" applyProtection="0">
      <alignment vertical="center"/>
    </xf>
    <xf numFmtId="0" fontId="80" fillId="9" borderId="0" applyNumberFormat="0" applyBorder="0" applyAlignment="0" applyProtection="0">
      <alignment vertical="center"/>
    </xf>
    <xf numFmtId="0" fontId="56" fillId="21" borderId="0" applyNumberFormat="0" applyBorder="0" applyAlignment="0" applyProtection="0">
      <alignment vertical="center"/>
    </xf>
    <xf numFmtId="0" fontId="55" fillId="9" borderId="0" applyNumberFormat="0" applyBorder="0" applyAlignment="0" applyProtection="0">
      <alignment vertical="center"/>
    </xf>
    <xf numFmtId="0" fontId="56" fillId="7" borderId="0" applyNumberFormat="0" applyBorder="0" applyAlignment="0" applyProtection="0">
      <alignment vertical="center"/>
    </xf>
    <xf numFmtId="0" fontId="24" fillId="0" borderId="0"/>
    <xf numFmtId="0" fontId="55" fillId="6" borderId="0" applyNumberFormat="0" applyBorder="0" applyAlignment="0" applyProtection="0">
      <alignment vertical="center"/>
    </xf>
    <xf numFmtId="0" fontId="80" fillId="9" borderId="0" applyNumberFormat="0" applyBorder="0" applyAlignment="0" applyProtection="0">
      <alignment vertical="center"/>
    </xf>
    <xf numFmtId="0" fontId="62" fillId="5" borderId="0" applyNumberFormat="0" applyBorder="0" applyAlignment="0" applyProtection="0">
      <alignment vertical="center"/>
    </xf>
    <xf numFmtId="0" fontId="7" fillId="8" borderId="0" applyNumberFormat="0" applyBorder="0" applyAlignment="0" applyProtection="0"/>
    <xf numFmtId="0" fontId="62" fillId="5" borderId="0" applyNumberFormat="0" applyBorder="0" applyAlignment="0" applyProtection="0">
      <alignment vertical="center"/>
    </xf>
    <xf numFmtId="0" fontId="59" fillId="8" borderId="15" applyNumberFormat="0" applyAlignment="0" applyProtection="0">
      <alignment vertical="center"/>
    </xf>
    <xf numFmtId="0" fontId="82" fillId="7" borderId="0" applyNumberFormat="0" applyBorder="0" applyAlignment="0" applyProtection="0"/>
    <xf numFmtId="185" fontId="12" fillId="0" borderId="0" applyFont="0" applyFill="0" applyBorder="0" applyAlignment="0" applyProtection="0"/>
    <xf numFmtId="0" fontId="92" fillId="0" borderId="0" applyNumberFormat="0" applyFill="0" applyBorder="0" applyAlignment="0" applyProtection="0">
      <alignment vertical="center"/>
    </xf>
    <xf numFmtId="3" fontId="12" fillId="0" borderId="0" applyFont="0" applyFill="0" applyBorder="0" applyAlignment="0" applyProtection="0"/>
    <xf numFmtId="0" fontId="56" fillId="25" borderId="0" applyNumberFormat="0" applyBorder="0" applyAlignment="0" applyProtection="0">
      <alignment vertical="center"/>
    </xf>
    <xf numFmtId="43" fontId="12" fillId="0" borderId="0" applyFont="0" applyFill="0" applyBorder="0" applyAlignment="0" applyProtection="0">
      <alignment vertical="center"/>
    </xf>
    <xf numFmtId="0" fontId="56" fillId="7" borderId="0" applyNumberFormat="0" applyBorder="0" applyAlignment="0" applyProtection="0">
      <alignment vertical="center"/>
    </xf>
    <xf numFmtId="0" fontId="81" fillId="0" borderId="22" applyNumberFormat="0" applyFill="0" applyAlignment="0" applyProtection="0">
      <alignment vertical="center"/>
    </xf>
    <xf numFmtId="0" fontId="60" fillId="6" borderId="0" applyNumberFormat="0" applyBorder="0" applyAlignment="0" applyProtection="0">
      <alignment vertical="center"/>
    </xf>
    <xf numFmtId="0" fontId="56" fillId="7"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77" fillId="6" borderId="0" applyNumberFormat="0" applyBorder="0" applyAlignment="0" applyProtection="0">
      <alignment vertical="center"/>
    </xf>
    <xf numFmtId="0" fontId="68" fillId="5" borderId="0" applyNumberFormat="0" applyBorder="0" applyAlignment="0" applyProtection="0">
      <alignment vertical="center"/>
    </xf>
    <xf numFmtId="0" fontId="60" fillId="6" borderId="0" applyNumberFormat="0" applyBorder="0" applyAlignment="0" applyProtection="0">
      <alignment vertical="center"/>
    </xf>
    <xf numFmtId="0" fontId="56" fillId="7" borderId="0" applyNumberFormat="0" applyBorder="0" applyAlignment="0" applyProtection="0">
      <alignment vertical="center"/>
    </xf>
    <xf numFmtId="0" fontId="55" fillId="6" borderId="0" applyNumberFormat="0" applyBorder="0" applyAlignment="0" applyProtection="0">
      <alignment vertical="center"/>
    </xf>
    <xf numFmtId="0" fontId="78" fillId="19" borderId="17" applyNumberFormat="0" applyAlignment="0" applyProtection="0">
      <alignment vertical="center"/>
    </xf>
    <xf numFmtId="0" fontId="1" fillId="6" borderId="0" applyNumberFormat="0" applyBorder="0" applyAlignment="0" applyProtection="0">
      <alignment vertical="center"/>
    </xf>
    <xf numFmtId="0" fontId="56" fillId="14" borderId="0" applyNumberFormat="0" applyBorder="0" applyAlignment="0" applyProtection="0">
      <alignment vertical="center"/>
    </xf>
    <xf numFmtId="194" fontId="103" fillId="31" borderId="0"/>
    <xf numFmtId="0" fontId="7" fillId="8" borderId="0" applyNumberFormat="0" applyBorder="0" applyAlignment="0" applyProtection="0"/>
    <xf numFmtId="0" fontId="55" fillId="6" borderId="0" applyNumberFormat="0" applyBorder="0" applyAlignment="0" applyProtection="0">
      <alignment vertical="center"/>
    </xf>
    <xf numFmtId="0" fontId="56" fillId="21" borderId="0" applyNumberFormat="0" applyBorder="0" applyAlignment="0" applyProtection="0">
      <alignment vertical="center"/>
    </xf>
    <xf numFmtId="0" fontId="82" fillId="8" borderId="0" applyNumberFormat="0" applyBorder="0" applyAlignment="0" applyProtection="0"/>
    <xf numFmtId="0" fontId="55" fillId="6" borderId="0" applyNumberFormat="0" applyBorder="0" applyAlignment="0" applyProtection="0">
      <alignment vertical="center"/>
    </xf>
    <xf numFmtId="0" fontId="69" fillId="16" borderId="0" applyNumberFormat="0" applyBorder="0" applyAlignment="0" applyProtection="0">
      <alignment vertical="center"/>
    </xf>
    <xf numFmtId="0" fontId="80" fillId="6" borderId="0" applyNumberFormat="0" applyBorder="0" applyAlignment="0" applyProtection="0">
      <alignment vertical="center"/>
    </xf>
    <xf numFmtId="0" fontId="56" fillId="14" borderId="0" applyNumberFormat="0" applyBorder="0" applyAlignment="0" applyProtection="0">
      <alignment vertical="center"/>
    </xf>
    <xf numFmtId="0" fontId="78" fillId="19" borderId="17" applyNumberFormat="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6" fillId="7" borderId="0" applyNumberFormat="0" applyBorder="0" applyAlignment="0" applyProtection="0">
      <alignment vertical="center"/>
    </xf>
    <xf numFmtId="0" fontId="72" fillId="23" borderId="0" applyNumberFormat="0" applyBorder="0" applyAlignment="0" applyProtection="0">
      <alignment vertical="center"/>
    </xf>
    <xf numFmtId="0" fontId="62" fillId="5" borderId="0" applyNumberFormat="0" applyBorder="0" applyAlignment="0" applyProtection="0">
      <alignment vertical="center"/>
    </xf>
    <xf numFmtId="0" fontId="56" fillId="21" borderId="0" applyNumberFormat="0" applyBorder="0" applyAlignment="0" applyProtection="0">
      <alignment vertical="center"/>
    </xf>
    <xf numFmtId="0" fontId="80" fillId="9" borderId="0" applyNumberFormat="0" applyBorder="0" applyAlignment="0" applyProtection="0">
      <alignment vertical="center"/>
    </xf>
    <xf numFmtId="0" fontId="77" fillId="6"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6" fillId="14" borderId="0" applyNumberFormat="0" applyBorder="0" applyAlignment="0" applyProtection="0">
      <alignment vertical="center"/>
    </xf>
    <xf numFmtId="41" fontId="12" fillId="0" borderId="0" applyFont="0" applyFill="0" applyBorder="0" applyAlignment="0" applyProtection="0">
      <alignment vertical="center"/>
    </xf>
    <xf numFmtId="0" fontId="58" fillId="0" borderId="0" applyNumberFormat="0" applyFill="0" applyBorder="0" applyAlignment="0" applyProtection="0">
      <alignment vertical="center"/>
    </xf>
    <xf numFmtId="0" fontId="56" fillId="22" borderId="0" applyNumberFormat="0" applyBorder="0" applyAlignment="0" applyProtection="0">
      <alignment vertical="center"/>
    </xf>
    <xf numFmtId="0" fontId="55" fillId="9" borderId="0" applyNumberFormat="0" applyBorder="0" applyAlignment="0" applyProtection="0">
      <alignment vertical="center"/>
    </xf>
    <xf numFmtId="0" fontId="60" fillId="6" borderId="0" applyNumberFormat="0" applyBorder="0" applyAlignment="0" applyProtection="0">
      <alignment vertical="center"/>
    </xf>
    <xf numFmtId="0" fontId="62" fillId="5" borderId="0" applyNumberFormat="0" applyBorder="0" applyAlignment="0" applyProtection="0">
      <alignment vertical="center"/>
    </xf>
    <xf numFmtId="0" fontId="1" fillId="0" borderId="0"/>
    <xf numFmtId="0" fontId="70" fillId="0" borderId="19" applyNumberFormat="0" applyFill="0" applyAlignment="0" applyProtection="0">
      <alignment vertical="center"/>
    </xf>
    <xf numFmtId="0" fontId="62" fillId="5" borderId="0" applyNumberFormat="0" applyBorder="0" applyAlignment="0" applyProtection="0">
      <alignment vertical="center"/>
    </xf>
    <xf numFmtId="0" fontId="81" fillId="0" borderId="22" applyNumberFormat="0" applyFill="0" applyAlignment="0" applyProtection="0">
      <alignment vertical="center"/>
    </xf>
    <xf numFmtId="0" fontId="55" fillId="6" borderId="0" applyNumberFormat="0" applyBorder="0" applyAlignment="0" applyProtection="0">
      <alignment vertical="center"/>
    </xf>
    <xf numFmtId="0" fontId="1" fillId="0" borderId="0">
      <alignment vertical="center"/>
    </xf>
    <xf numFmtId="0" fontId="78" fillId="19" borderId="17" applyNumberFormat="0" applyAlignment="0" applyProtection="0">
      <alignment vertical="center"/>
    </xf>
    <xf numFmtId="0" fontId="55" fillId="9" borderId="0" applyNumberFormat="0" applyBorder="0" applyAlignment="0" applyProtection="0">
      <alignment vertical="center"/>
    </xf>
    <xf numFmtId="0" fontId="86" fillId="21" borderId="0" applyNumberFormat="0" applyBorder="0" applyAlignment="0" applyProtection="0">
      <alignment vertical="center"/>
    </xf>
    <xf numFmtId="0" fontId="78" fillId="19" borderId="17" applyNumberFormat="0" applyAlignment="0" applyProtection="0">
      <alignment vertical="center"/>
    </xf>
    <xf numFmtId="0" fontId="1" fillId="24" borderId="0" applyNumberFormat="0" applyBorder="0" applyAlignment="0" applyProtection="0">
      <alignment vertical="center"/>
    </xf>
    <xf numFmtId="0" fontId="83" fillId="0" borderId="23" applyNumberFormat="0" applyFill="0" applyAlignment="0" applyProtection="0">
      <alignment vertical="center"/>
    </xf>
    <xf numFmtId="190" fontId="20" fillId="0" borderId="0"/>
    <xf numFmtId="0" fontId="7" fillId="18" borderId="0" applyNumberFormat="0" applyBorder="0" applyAlignment="0" applyProtection="0"/>
    <xf numFmtId="0" fontId="71" fillId="15" borderId="0" applyNumberFormat="0" applyBorder="0" applyAlignment="0" applyProtection="0">
      <alignment vertical="center"/>
    </xf>
    <xf numFmtId="0" fontId="62" fillId="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5" fillId="6" borderId="0" applyNumberFormat="0" applyBorder="0" applyAlignment="0" applyProtection="0">
      <alignment vertical="center"/>
    </xf>
    <xf numFmtId="0" fontId="12" fillId="18" borderId="20" applyNumberFormat="0" applyFont="0" applyAlignment="0" applyProtection="0">
      <alignment vertical="center"/>
    </xf>
    <xf numFmtId="0" fontId="81" fillId="0" borderId="22" applyNumberFormat="0" applyFill="0" applyAlignment="0" applyProtection="0">
      <alignment vertical="center"/>
    </xf>
    <xf numFmtId="0" fontId="55" fillId="6" borderId="0" applyNumberFormat="0" applyBorder="0" applyAlignment="0" applyProtection="0">
      <alignment vertical="center"/>
    </xf>
    <xf numFmtId="0" fontId="62" fillId="15" borderId="0" applyNumberFormat="0" applyBorder="0" applyAlignment="0" applyProtection="0">
      <alignment vertical="center"/>
    </xf>
    <xf numFmtId="0" fontId="72" fillId="15" borderId="0" applyNumberFormat="0" applyBorder="0" applyAlignment="0" applyProtection="0">
      <alignment vertical="center"/>
    </xf>
    <xf numFmtId="0" fontId="55" fillId="6" borderId="0" applyNumberFormat="0" applyBorder="0" applyAlignment="0" applyProtection="0">
      <alignment vertical="center"/>
    </xf>
    <xf numFmtId="0" fontId="7" fillId="5" borderId="0" applyNumberFormat="0" applyBorder="0" applyAlignment="0" applyProtection="0"/>
    <xf numFmtId="0" fontId="56" fillId="25" borderId="0" applyNumberFormat="0" applyBorder="0" applyAlignment="0" applyProtection="0">
      <alignment vertical="center"/>
    </xf>
    <xf numFmtId="3" fontId="12" fillId="0" borderId="0" applyFont="0" applyFill="0" applyBorder="0" applyAlignment="0" applyProtection="0"/>
    <xf numFmtId="0" fontId="78" fillId="19" borderId="17" applyNumberFormat="0" applyAlignment="0" applyProtection="0">
      <alignment vertical="center"/>
    </xf>
    <xf numFmtId="0" fontId="1" fillId="24" borderId="0" applyNumberFormat="0" applyBorder="0" applyAlignment="0" applyProtection="0">
      <alignment vertical="center"/>
    </xf>
    <xf numFmtId="0" fontId="62" fillId="5" borderId="0" applyNumberFormat="0" applyBorder="0" applyAlignment="0" applyProtection="0">
      <alignment vertical="center"/>
    </xf>
    <xf numFmtId="0" fontId="70" fillId="0" borderId="19" applyNumberFormat="0" applyFill="0" applyAlignment="0" applyProtection="0">
      <alignment vertical="center"/>
    </xf>
    <xf numFmtId="0" fontId="12" fillId="18" borderId="20" applyNumberFormat="0" applyFont="0" applyAlignment="0" applyProtection="0">
      <alignment vertical="center"/>
    </xf>
    <xf numFmtId="0" fontId="55" fillId="6" borderId="0" applyNumberFormat="0" applyBorder="0" applyAlignment="0" applyProtection="0">
      <alignment vertical="center"/>
    </xf>
    <xf numFmtId="0" fontId="62" fillId="15" borderId="0" applyNumberFormat="0" applyBorder="0" applyAlignment="0" applyProtection="0">
      <alignment vertical="center"/>
    </xf>
    <xf numFmtId="0" fontId="95" fillId="8" borderId="0" applyNumberFormat="0" applyBorder="0" applyAlignment="0" applyProtection="0"/>
    <xf numFmtId="0" fontId="95" fillId="18" borderId="1" applyNumberFormat="0" applyBorder="0" applyAlignment="0" applyProtection="0"/>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15" borderId="0" applyNumberFormat="0" applyBorder="0" applyAlignment="0" applyProtection="0">
      <alignment vertical="center"/>
    </xf>
    <xf numFmtId="0" fontId="56" fillId="27"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9" fillId="8" borderId="15" applyNumberFormat="0" applyAlignment="0" applyProtection="0">
      <alignment vertical="center"/>
    </xf>
    <xf numFmtId="198" fontId="73" fillId="0" borderId="0" applyFont="0" applyFill="0" applyBorder="0" applyAlignment="0" applyProtection="0"/>
    <xf numFmtId="0" fontId="56" fillId="20" borderId="0" applyNumberFormat="0" applyBorder="0" applyAlignment="0" applyProtection="0">
      <alignment vertical="center"/>
    </xf>
    <xf numFmtId="0" fontId="80" fillId="6" borderId="0" applyNumberFormat="0" applyBorder="0" applyAlignment="0" applyProtection="0">
      <alignment vertical="center"/>
    </xf>
    <xf numFmtId="0" fontId="62" fillId="5" borderId="0" applyNumberFormat="0" applyBorder="0" applyAlignment="0" applyProtection="0">
      <alignment vertical="center"/>
    </xf>
    <xf numFmtId="0" fontId="54" fillId="15" borderId="0" applyNumberFormat="0" applyBorder="0" applyAlignment="0" applyProtection="0">
      <alignment vertical="center"/>
    </xf>
    <xf numFmtId="0" fontId="62" fillId="5" borderId="0" applyNumberFormat="0" applyBorder="0" applyAlignment="0" applyProtection="0">
      <alignment vertical="center"/>
    </xf>
    <xf numFmtId="0" fontId="80" fillId="6" borderId="0" applyNumberFormat="0" applyBorder="0" applyAlignment="0" applyProtection="0">
      <alignment vertical="center"/>
    </xf>
    <xf numFmtId="0" fontId="68" fillId="5" borderId="0" applyNumberFormat="0" applyBorder="0" applyAlignment="0" applyProtection="0">
      <alignment vertical="center"/>
    </xf>
    <xf numFmtId="0" fontId="64" fillId="8" borderId="17" applyNumberFormat="0" applyAlignment="0" applyProtection="0">
      <alignment vertical="center"/>
    </xf>
    <xf numFmtId="0" fontId="56" fillId="14" borderId="0" applyNumberFormat="0" applyBorder="0" applyAlignment="0" applyProtection="0">
      <alignment vertical="center"/>
    </xf>
    <xf numFmtId="0" fontId="62" fillId="5" borderId="0" applyNumberFormat="0" applyBorder="0" applyAlignment="0" applyProtection="0">
      <alignment vertical="center"/>
    </xf>
    <xf numFmtId="0" fontId="56" fillId="21" borderId="0" applyNumberFormat="0" applyBorder="0" applyAlignment="0" applyProtection="0">
      <alignment vertical="center"/>
    </xf>
    <xf numFmtId="0" fontId="60" fillId="6" borderId="0" applyNumberFormat="0" applyBorder="0" applyAlignment="0" applyProtection="0">
      <alignment vertical="center"/>
    </xf>
    <xf numFmtId="0" fontId="61" fillId="11" borderId="16" applyNumberFormat="0" applyAlignment="0" applyProtection="0">
      <alignment vertical="center"/>
    </xf>
    <xf numFmtId="0" fontId="62" fillId="5" borderId="0" applyNumberFormat="0" applyBorder="0" applyAlignment="0" applyProtection="0">
      <alignment vertical="center"/>
    </xf>
    <xf numFmtId="0" fontId="56" fillId="12" borderId="0" applyNumberFormat="0" applyBorder="0" applyAlignment="0" applyProtection="0">
      <alignment vertical="center"/>
    </xf>
    <xf numFmtId="0" fontId="86" fillId="14" borderId="0" applyNumberFormat="0" applyBorder="0" applyAlignment="0" applyProtection="0">
      <alignment vertical="center"/>
    </xf>
    <xf numFmtId="0" fontId="20" fillId="0" borderId="0"/>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74" fillId="6" borderId="0" applyNumberFormat="0" applyBorder="0" applyAlignment="0" applyProtection="0"/>
    <xf numFmtId="0" fontId="56" fillId="20" borderId="0" applyNumberFormat="0" applyBorder="0" applyAlignment="0" applyProtection="0">
      <alignment vertical="center"/>
    </xf>
    <xf numFmtId="0" fontId="62" fillId="5" borderId="0" applyNumberFormat="0" applyBorder="0" applyAlignment="0" applyProtection="0">
      <alignment vertical="center"/>
    </xf>
    <xf numFmtId="0" fontId="1" fillId="6" borderId="0" applyNumberFormat="0" applyBorder="0" applyAlignment="0" applyProtection="0">
      <alignment vertical="center"/>
    </xf>
    <xf numFmtId="0" fontId="62" fillId="5" borderId="0" applyNumberFormat="0" applyBorder="0" applyAlignment="0" applyProtection="0">
      <alignment vertical="center"/>
    </xf>
    <xf numFmtId="0" fontId="56" fillId="7" borderId="0" applyNumberFormat="0" applyBorder="0" applyAlignment="0" applyProtection="0">
      <alignment vertical="center"/>
    </xf>
    <xf numFmtId="0" fontId="56" fillId="14"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83" fillId="0" borderId="23" applyNumberFormat="0" applyFill="0" applyAlignment="0" applyProtection="0">
      <alignment vertical="center"/>
    </xf>
    <xf numFmtId="0" fontId="96" fillId="0" borderId="0" applyNumberFormat="0" applyFont="0" applyFill="0" applyBorder="0" applyAlignment="0" applyProtection="0">
      <alignment horizontal="left"/>
    </xf>
    <xf numFmtId="0" fontId="56" fillId="14" borderId="0" applyNumberFormat="0" applyBorder="0" applyAlignment="0" applyProtection="0">
      <alignment vertical="center"/>
    </xf>
    <xf numFmtId="4" fontId="12" fillId="0" borderId="0" applyFont="0" applyFill="0" applyBorder="0" applyAlignment="0" applyProtection="0"/>
    <xf numFmtId="0" fontId="56" fillId="14" borderId="0" applyNumberFormat="0" applyBorder="0" applyAlignment="0" applyProtection="0">
      <alignment vertical="center"/>
    </xf>
    <xf numFmtId="0" fontId="56" fillId="22" borderId="0" applyNumberFormat="0" applyBorder="0" applyAlignment="0" applyProtection="0">
      <alignment vertical="center"/>
    </xf>
    <xf numFmtId="0" fontId="83" fillId="0" borderId="23" applyNumberFormat="0" applyFill="0" applyAlignment="0" applyProtection="0">
      <alignment vertical="center"/>
    </xf>
    <xf numFmtId="0" fontId="81" fillId="0" borderId="22" applyNumberFormat="0" applyFill="0" applyAlignment="0" applyProtection="0">
      <alignment vertical="center"/>
    </xf>
    <xf numFmtId="0" fontId="62" fillId="5" borderId="0" applyNumberFormat="0" applyBorder="0" applyAlignment="0" applyProtection="0">
      <alignment vertical="center"/>
    </xf>
    <xf numFmtId="0" fontId="71" fillId="1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6" fillId="25" borderId="0" applyNumberFormat="0" applyBorder="0" applyAlignment="0" applyProtection="0">
      <alignment vertical="center"/>
    </xf>
    <xf numFmtId="0" fontId="55" fillId="9" borderId="0" applyNumberFormat="0" applyBorder="0" applyAlignment="0" applyProtection="0">
      <alignment vertical="center"/>
    </xf>
    <xf numFmtId="0" fontId="56" fillId="22" borderId="0" applyNumberFormat="0" applyBorder="0" applyAlignment="0" applyProtection="0">
      <alignment vertical="center"/>
    </xf>
    <xf numFmtId="0" fontId="1" fillId="0" borderId="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62" fillId="15" borderId="0" applyNumberFormat="0" applyBorder="0" applyAlignment="0" applyProtection="0">
      <alignment vertical="center"/>
    </xf>
    <xf numFmtId="0" fontId="56" fillId="22" borderId="0" applyNumberFormat="0" applyBorder="0" applyAlignment="0" applyProtection="0">
      <alignment vertical="center"/>
    </xf>
    <xf numFmtId="0" fontId="56" fillId="25" borderId="0" applyNumberFormat="0" applyBorder="0" applyAlignment="0" applyProtection="0">
      <alignment vertical="center"/>
    </xf>
    <xf numFmtId="0" fontId="56" fillId="14" borderId="0" applyNumberFormat="0" applyBorder="0" applyAlignment="0" applyProtection="0">
      <alignment vertical="center"/>
    </xf>
    <xf numFmtId="0" fontId="62" fillId="5" borderId="0" applyNumberFormat="0" applyBorder="0" applyAlignment="0" applyProtection="0">
      <alignment vertical="center"/>
    </xf>
    <xf numFmtId="0" fontId="1" fillId="19"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8" fillId="29" borderId="0" applyNumberFormat="0" applyBorder="0" applyAlignment="0" applyProtection="0"/>
    <xf numFmtId="0" fontId="1" fillId="18" borderId="20" applyNumberFormat="0" applyFont="0" applyAlignment="0" applyProtection="0">
      <alignment vertical="center"/>
    </xf>
    <xf numFmtId="0" fontId="109" fillId="0" borderId="23" applyNumberFormat="0" applyFill="0" applyAlignment="0" applyProtection="0">
      <alignment vertical="center"/>
    </xf>
    <xf numFmtId="0" fontId="56" fillId="21" borderId="0" applyNumberFormat="0" applyBorder="0" applyAlignment="0" applyProtection="0">
      <alignment vertical="center"/>
    </xf>
    <xf numFmtId="0" fontId="83" fillId="0" borderId="23" applyNumberFormat="0" applyFill="0" applyAlignment="0" applyProtection="0">
      <alignment vertical="center"/>
    </xf>
    <xf numFmtId="0" fontId="56" fillId="7" borderId="0" applyNumberFormat="0" applyBorder="0" applyAlignment="0" applyProtection="0">
      <alignment vertical="center"/>
    </xf>
    <xf numFmtId="0" fontId="55" fillId="6" borderId="0" applyNumberFormat="0" applyBorder="0" applyAlignment="0" applyProtection="0">
      <alignment vertical="center"/>
    </xf>
    <xf numFmtId="0" fontId="12" fillId="18" borderId="20" applyNumberFormat="0" applyFont="0" applyAlignment="0" applyProtection="0">
      <alignment vertical="center"/>
    </xf>
    <xf numFmtId="0" fontId="96" fillId="0" borderId="0"/>
    <xf numFmtId="0" fontId="71" fillId="5" borderId="0" applyNumberFormat="0" applyBorder="0" applyAlignment="0" applyProtection="0"/>
    <xf numFmtId="0" fontId="69" fillId="16" borderId="0" applyNumberFormat="0" applyBorder="0" applyAlignment="0" applyProtection="0">
      <alignment vertical="center"/>
    </xf>
    <xf numFmtId="0" fontId="1" fillId="10" borderId="0" applyNumberFormat="0" applyBorder="0" applyAlignment="0" applyProtection="0">
      <alignment vertical="center"/>
    </xf>
    <xf numFmtId="0" fontId="54" fillId="15" borderId="0" applyNumberFormat="0" applyBorder="0" applyAlignment="0" applyProtection="0">
      <alignment vertical="center"/>
    </xf>
    <xf numFmtId="0" fontId="12" fillId="18" borderId="20" applyNumberFormat="0" applyFont="0" applyAlignment="0" applyProtection="0">
      <alignment vertical="center"/>
    </xf>
    <xf numFmtId="0" fontId="62" fillId="5" borderId="0" applyNumberFormat="0" applyBorder="0" applyAlignment="0" applyProtection="0">
      <alignment vertical="center"/>
    </xf>
    <xf numFmtId="0" fontId="80" fillId="9" borderId="0" applyNumberFormat="0" applyBorder="0" applyAlignment="0" applyProtection="0">
      <alignment vertical="center"/>
    </xf>
    <xf numFmtId="0" fontId="81" fillId="0" borderId="0" applyNumberFormat="0" applyFill="0" applyBorder="0" applyAlignment="0" applyProtection="0">
      <alignment vertical="center"/>
    </xf>
    <xf numFmtId="0" fontId="1" fillId="23" borderId="0" applyNumberFormat="0" applyBorder="0" applyAlignment="0" applyProtection="0">
      <alignment vertical="center"/>
    </xf>
    <xf numFmtId="0" fontId="56" fillId="25" borderId="0" applyNumberFormat="0" applyBorder="0" applyAlignment="0" applyProtection="0">
      <alignment vertical="center"/>
    </xf>
    <xf numFmtId="0" fontId="12" fillId="18" borderId="20" applyNumberFormat="0" applyFont="0" applyAlignment="0" applyProtection="0">
      <alignment vertical="center"/>
    </xf>
    <xf numFmtId="0" fontId="55" fillId="6" borderId="0" applyNumberFormat="0" applyBorder="0" applyAlignment="0" applyProtection="0">
      <alignment vertical="center"/>
    </xf>
    <xf numFmtId="40" fontId="12" fillId="0" borderId="0" applyFont="0" applyFill="0" applyBorder="0" applyAlignment="0" applyProtection="0"/>
    <xf numFmtId="0" fontId="62" fillId="5" borderId="0" applyNumberFormat="0" applyBorder="0" applyAlignment="0" applyProtection="0">
      <alignment vertical="center"/>
    </xf>
    <xf numFmtId="0" fontId="57" fillId="0" borderId="13" applyNumberFormat="0" applyFill="0" applyProtection="0">
      <alignment horizontal="center"/>
    </xf>
    <xf numFmtId="0" fontId="1" fillId="0" borderId="0">
      <alignment vertical="center"/>
    </xf>
    <xf numFmtId="0" fontId="12" fillId="18" borderId="20" applyNumberFormat="0" applyFont="0" applyAlignment="0" applyProtection="0">
      <alignment vertical="center"/>
    </xf>
    <xf numFmtId="0" fontId="55" fillId="6" borderId="0" applyNumberFormat="0" applyBorder="0" applyAlignment="0" applyProtection="0">
      <alignment vertical="center"/>
    </xf>
    <xf numFmtId="0" fontId="1" fillId="23" borderId="0" applyNumberFormat="0" applyBorder="0" applyAlignment="0" applyProtection="0">
      <alignment vertical="center"/>
    </xf>
    <xf numFmtId="0" fontId="12" fillId="18" borderId="20" applyNumberFormat="0" applyFont="0" applyAlignment="0" applyProtection="0">
      <alignment vertical="center"/>
    </xf>
    <xf numFmtId="0" fontId="80" fillId="9" borderId="0" applyNumberFormat="0" applyBorder="0" applyAlignment="0" applyProtection="0">
      <alignment vertical="center"/>
    </xf>
    <xf numFmtId="0" fontId="7" fillId="24" borderId="0" applyNumberFormat="0" applyBorder="0" applyAlignment="0" applyProtection="0"/>
    <xf numFmtId="0" fontId="0" fillId="0" borderId="0"/>
    <xf numFmtId="0" fontId="62" fillId="5" borderId="0" applyNumberFormat="0" applyBorder="0" applyAlignment="0" applyProtection="0">
      <alignment vertical="center"/>
    </xf>
    <xf numFmtId="0" fontId="1" fillId="23" borderId="0" applyNumberFormat="0" applyBorder="0" applyAlignment="0" applyProtection="0">
      <alignment vertical="center"/>
    </xf>
    <xf numFmtId="0" fontId="62" fillId="5" borderId="0" applyNumberFormat="0" applyBorder="0" applyAlignment="0" applyProtection="0">
      <alignment vertical="center"/>
    </xf>
    <xf numFmtId="0" fontId="4" fillId="0" borderId="0" applyNumberFormat="0" applyFill="0" applyBorder="0" applyAlignment="0" applyProtection="0">
      <alignment vertical="center"/>
    </xf>
    <xf numFmtId="0" fontId="62" fillId="5" borderId="0" applyNumberFormat="0" applyBorder="0" applyAlignment="0" applyProtection="0">
      <alignment vertical="center"/>
    </xf>
    <xf numFmtId="0" fontId="60" fillId="6" borderId="0" applyNumberFormat="0" applyBorder="0" applyAlignment="0" applyProtection="0">
      <alignment vertical="center"/>
    </xf>
    <xf numFmtId="0" fontId="12" fillId="0" borderId="0" applyNumberFormat="0" applyFont="0" applyFill="0" applyBorder="0" applyAlignment="0" applyProtection="0">
      <alignment horizontal="left"/>
    </xf>
    <xf numFmtId="0" fontId="55" fillId="6" borderId="0" applyNumberFormat="0" applyBorder="0" applyAlignment="0" applyProtection="0">
      <alignment vertical="center"/>
    </xf>
    <xf numFmtId="0" fontId="71" fillId="5" borderId="0" applyNumberFormat="0" applyBorder="0" applyAlignment="0" applyProtection="0"/>
    <xf numFmtId="0" fontId="55" fillId="6" borderId="0" applyNumberFormat="0" applyBorder="0" applyAlignment="0" applyProtection="0">
      <alignment vertical="center"/>
    </xf>
    <xf numFmtId="0" fontId="56" fillId="13" borderId="0" applyNumberFormat="0" applyBorder="0" applyAlignment="0" applyProtection="0">
      <alignment vertical="center"/>
    </xf>
    <xf numFmtId="0" fontId="80" fillId="9" borderId="0" applyNumberFormat="0" applyBorder="0" applyAlignment="0" applyProtection="0">
      <alignment vertical="center"/>
    </xf>
    <xf numFmtId="0" fontId="62" fillId="5" borderId="0" applyNumberFormat="0" applyBorder="0" applyAlignment="0" applyProtection="0">
      <alignment vertical="center"/>
    </xf>
    <xf numFmtId="0" fontId="56" fillId="20" borderId="0" applyNumberFormat="0" applyBorder="0" applyAlignment="0" applyProtection="0">
      <alignment vertical="center"/>
    </xf>
    <xf numFmtId="0" fontId="83" fillId="0" borderId="23" applyNumberFormat="0" applyFill="0" applyAlignment="0" applyProtection="0">
      <alignment vertical="center"/>
    </xf>
    <xf numFmtId="0" fontId="71" fillId="15" borderId="0" applyNumberFormat="0" applyBorder="0" applyAlignment="0" applyProtection="0">
      <alignment vertical="center"/>
    </xf>
    <xf numFmtId="0" fontId="7" fillId="24" borderId="0" applyNumberFormat="0" applyBorder="0" applyAlignment="0" applyProtection="0"/>
    <xf numFmtId="0" fontId="71" fillId="15"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0" borderId="0">
      <alignment vertical="center"/>
    </xf>
    <xf numFmtId="0" fontId="62" fillId="5" borderId="0" applyNumberFormat="0" applyBorder="0" applyAlignment="0" applyProtection="0">
      <alignment vertical="center"/>
    </xf>
    <xf numFmtId="0" fontId="7" fillId="24" borderId="0" applyNumberFormat="0" applyBorder="0" applyAlignment="0" applyProtection="0"/>
    <xf numFmtId="0" fontId="77" fillId="6" borderId="0" applyNumberFormat="0" applyBorder="0" applyAlignment="0" applyProtection="0">
      <alignment vertical="center"/>
    </xf>
    <xf numFmtId="0" fontId="82" fillId="23" borderId="0" applyNumberFormat="0" applyBorder="0" applyAlignment="0" applyProtection="0"/>
    <xf numFmtId="0" fontId="1" fillId="9" borderId="0" applyNumberFormat="0" applyBorder="0" applyAlignment="0" applyProtection="0">
      <alignment vertical="center"/>
    </xf>
    <xf numFmtId="0" fontId="62" fillId="5"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81" fillId="0" borderId="22" applyNumberFormat="0" applyFill="0" applyAlignment="0" applyProtection="0">
      <alignment vertical="center"/>
    </xf>
    <xf numFmtId="0" fontId="80" fillId="9" borderId="0" applyNumberFormat="0" applyBorder="0" applyAlignment="0" applyProtection="0">
      <alignment vertical="center"/>
    </xf>
    <xf numFmtId="0" fontId="1" fillId="9" borderId="0" applyNumberFormat="0" applyBorder="0" applyAlignment="0" applyProtection="0">
      <alignment vertical="center"/>
    </xf>
    <xf numFmtId="0" fontId="64" fillId="8" borderId="17" applyNumberFormat="0" applyAlignment="0" applyProtection="0">
      <alignment vertical="center"/>
    </xf>
    <xf numFmtId="0" fontId="81" fillId="0" borderId="0" applyNumberFormat="0" applyFill="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4" fillId="8" borderId="17" applyNumberFormat="0" applyAlignment="0" applyProtection="0">
      <alignment vertical="center"/>
    </xf>
    <xf numFmtId="0" fontId="1" fillId="22" borderId="0" applyNumberFormat="0" applyBorder="0" applyAlignment="0" applyProtection="0">
      <alignment vertical="center"/>
    </xf>
    <xf numFmtId="0" fontId="54" fillId="15"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81" fillId="0" borderId="0" applyNumberFormat="0" applyFill="0" applyBorder="0" applyAlignment="0" applyProtection="0">
      <alignment vertical="center"/>
    </xf>
    <xf numFmtId="0" fontId="55" fillId="6" borderId="0" applyNumberFormat="0" applyBorder="0" applyAlignment="0" applyProtection="0">
      <alignment vertical="center"/>
    </xf>
    <xf numFmtId="0" fontId="59" fillId="8" borderId="15" applyNumberFormat="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1" fontId="3" fillId="0" borderId="1">
      <alignment vertical="center"/>
      <protection locked="0"/>
    </xf>
    <xf numFmtId="0" fontId="74" fillId="6" borderId="0" applyNumberFormat="0" applyBorder="0" applyAlignment="0" applyProtection="0"/>
    <xf numFmtId="0" fontId="12" fillId="0" borderId="0"/>
    <xf numFmtId="0" fontId="78" fillId="19" borderId="17" applyNumberFormat="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6" fillId="25" borderId="0" applyNumberFormat="0" applyBorder="0" applyAlignment="0" applyProtection="0">
      <alignment vertical="center"/>
    </xf>
    <xf numFmtId="0" fontId="68" fillId="5" borderId="0" applyNumberFormat="0" applyBorder="0" applyAlignment="0" applyProtection="0">
      <alignment vertical="center"/>
    </xf>
    <xf numFmtId="0" fontId="54" fillId="1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6" fillId="25" borderId="0" applyNumberFormat="0" applyBorder="0" applyAlignment="0" applyProtection="0">
      <alignment vertical="center"/>
    </xf>
    <xf numFmtId="0" fontId="68" fillId="5" borderId="0" applyNumberFormat="0" applyBorder="0" applyAlignment="0" applyProtection="0">
      <alignment vertical="center"/>
    </xf>
    <xf numFmtId="0" fontId="62" fillId="5" borderId="0" applyNumberFormat="0" applyBorder="0" applyAlignment="0" applyProtection="0">
      <alignment vertical="center"/>
    </xf>
    <xf numFmtId="0" fontId="55" fillId="9" borderId="0" applyNumberFormat="0" applyBorder="0" applyAlignment="0" applyProtection="0">
      <alignment vertical="center"/>
    </xf>
    <xf numFmtId="0" fontId="1" fillId="22" borderId="0" applyNumberFormat="0" applyBorder="0" applyAlignment="0" applyProtection="0">
      <alignment vertical="center"/>
    </xf>
    <xf numFmtId="0" fontId="1" fillId="10" borderId="0" applyNumberFormat="0" applyBorder="0" applyAlignment="0" applyProtection="0">
      <alignment vertical="center"/>
    </xf>
    <xf numFmtId="0" fontId="54" fillId="15" borderId="0" applyNumberFormat="0" applyBorder="0" applyAlignment="0" applyProtection="0">
      <alignment vertical="center"/>
    </xf>
    <xf numFmtId="0" fontId="7" fillId="8" borderId="0" applyNumberFormat="0" applyBorder="0" applyAlignment="0" applyProtection="0"/>
    <xf numFmtId="0" fontId="61" fillId="11" borderId="16" applyNumberFormat="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xf numFmtId="0" fontId="1"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1" fillId="25" borderId="0" applyNumberFormat="0" applyBorder="0" applyAlignment="0" applyProtection="0">
      <alignment vertical="center"/>
    </xf>
    <xf numFmtId="43" fontId="12" fillId="0" borderId="0" applyFont="0" applyFill="0" applyBorder="0" applyAlignment="0" applyProtection="0">
      <alignment vertical="center"/>
    </xf>
    <xf numFmtId="0" fontId="55" fillId="6" borderId="0" applyNumberFormat="0" applyBorder="0" applyAlignment="0" applyProtection="0">
      <alignment vertical="center"/>
    </xf>
    <xf numFmtId="0" fontId="1" fillId="2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1" fillId="0" borderId="0">
      <alignment vertical="center"/>
    </xf>
    <xf numFmtId="0" fontId="60" fillId="6" borderId="0" applyNumberFormat="0" applyBorder="0" applyAlignment="0" applyProtection="0">
      <alignment vertical="center"/>
    </xf>
    <xf numFmtId="0" fontId="81" fillId="0" borderId="0" applyNumberFormat="0" applyFill="0" applyBorder="0" applyAlignment="0" applyProtection="0">
      <alignment vertical="center"/>
    </xf>
    <xf numFmtId="0" fontId="13" fillId="0" borderId="0"/>
    <xf numFmtId="0" fontId="1" fillId="25" borderId="0" applyNumberFormat="0" applyBorder="0" applyAlignment="0" applyProtection="0">
      <alignment vertical="center"/>
    </xf>
    <xf numFmtId="0" fontId="71" fillId="5" borderId="0" applyNumberFormat="0" applyBorder="0" applyAlignment="0" applyProtection="0">
      <alignment vertical="center"/>
    </xf>
    <xf numFmtId="0" fontId="78" fillId="19" borderId="17" applyNumberFormat="0" applyAlignment="0" applyProtection="0">
      <alignment vertical="center"/>
    </xf>
    <xf numFmtId="0" fontId="83" fillId="0" borderId="23" applyNumberFormat="0" applyFill="0" applyAlignment="0" applyProtection="0">
      <alignment vertical="center"/>
    </xf>
    <xf numFmtId="0" fontId="60" fillId="9"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1" fillId="22" borderId="0" applyNumberFormat="0" applyBorder="0" applyAlignment="0" applyProtection="0">
      <alignment vertical="center"/>
    </xf>
    <xf numFmtId="0" fontId="55" fillId="6" borderId="0" applyNumberFormat="0" applyBorder="0" applyAlignment="0" applyProtection="0">
      <alignment vertical="center"/>
    </xf>
    <xf numFmtId="0" fontId="56" fillId="7" borderId="0" applyNumberFormat="0" applyBorder="0" applyAlignment="0" applyProtection="0">
      <alignment vertical="center"/>
    </xf>
    <xf numFmtId="0" fontId="62" fillId="5" borderId="0" applyNumberFormat="0" applyBorder="0" applyAlignment="0" applyProtection="0">
      <alignment vertical="center"/>
    </xf>
    <xf numFmtId="0" fontId="86" fillId="7" borderId="0" applyNumberFormat="0" applyBorder="0" applyAlignment="0" applyProtection="0">
      <alignment vertical="center"/>
    </xf>
    <xf numFmtId="0" fontId="12" fillId="0" borderId="0"/>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1" fillId="22" borderId="0" applyNumberFormat="0" applyBorder="0" applyAlignment="0" applyProtection="0">
      <alignment vertical="center"/>
    </xf>
    <xf numFmtId="0" fontId="1" fillId="25" borderId="0" applyNumberFormat="0" applyBorder="0" applyAlignment="0" applyProtection="0">
      <alignment vertical="center"/>
    </xf>
    <xf numFmtId="0" fontId="64" fillId="8" borderId="17" applyNumberFormat="0" applyAlignment="0" applyProtection="0">
      <alignment vertical="center"/>
    </xf>
    <xf numFmtId="0" fontId="56" fillId="14" borderId="0" applyNumberFormat="0" applyBorder="0" applyAlignment="0" applyProtection="0">
      <alignment vertical="center"/>
    </xf>
    <xf numFmtId="0" fontId="1" fillId="2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12" fillId="0" borderId="0">
      <alignment vertical="center"/>
    </xf>
    <xf numFmtId="0" fontId="1" fillId="25" borderId="0" applyNumberFormat="0" applyBorder="0" applyAlignment="0" applyProtection="0">
      <alignment vertical="center"/>
    </xf>
    <xf numFmtId="0" fontId="64" fillId="8" borderId="17" applyNumberFormat="0" applyAlignment="0" applyProtection="0">
      <alignment vertical="center"/>
    </xf>
    <xf numFmtId="0" fontId="55" fillId="6" borderId="0" applyNumberFormat="0" applyBorder="0" applyAlignment="0" applyProtection="0">
      <alignment vertical="center"/>
    </xf>
    <xf numFmtId="196" fontId="12" fillId="0" borderId="0" applyFont="0" applyFill="0" applyBorder="0" applyAlignment="0" applyProtection="0"/>
    <xf numFmtId="0" fontId="62" fillId="15" borderId="0" applyNumberFormat="0" applyBorder="0" applyAlignment="0" applyProtection="0">
      <alignment vertical="center"/>
    </xf>
    <xf numFmtId="0" fontId="71" fillId="15" borderId="0" applyNumberFormat="0" applyBorder="0" applyAlignment="0" applyProtection="0">
      <alignment vertical="center"/>
    </xf>
    <xf numFmtId="0" fontId="1"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1" fillId="23" borderId="0" applyNumberFormat="0" applyBorder="0" applyAlignment="0" applyProtection="0">
      <alignment vertical="center"/>
    </xf>
    <xf numFmtId="0" fontId="84" fillId="0" borderId="24" applyNumberFormat="0" applyFill="0" applyAlignment="0" applyProtection="0">
      <alignment vertical="center"/>
    </xf>
    <xf numFmtId="0" fontId="1" fillId="23"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6" fillId="27" borderId="0" applyNumberFormat="0" applyBorder="0" applyAlignment="0" applyProtection="0">
      <alignment vertical="center"/>
    </xf>
    <xf numFmtId="0" fontId="99" fillId="16"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7" fillId="8" borderId="0" applyNumberFormat="0" applyBorder="0" applyAlignment="0" applyProtection="0"/>
    <xf numFmtId="0" fontId="1" fillId="23" borderId="0" applyNumberFormat="0" applyBorder="0" applyAlignment="0" applyProtection="0">
      <alignment vertical="center"/>
    </xf>
    <xf numFmtId="0" fontId="56" fillId="13" borderId="0" applyNumberFormat="0" applyBorder="0" applyAlignment="0" applyProtection="0">
      <alignment vertical="center"/>
    </xf>
    <xf numFmtId="0" fontId="111" fillId="6" borderId="0" applyNumberFormat="0" applyBorder="0" applyAlignment="0" applyProtection="0">
      <alignment vertical="center"/>
    </xf>
    <xf numFmtId="0" fontId="80" fillId="9" borderId="0" applyNumberFormat="0" applyBorder="0" applyAlignment="0" applyProtection="0">
      <alignment vertical="center"/>
    </xf>
    <xf numFmtId="0" fontId="56" fillId="27" borderId="0" applyNumberFormat="0" applyBorder="0" applyAlignment="0" applyProtection="0">
      <alignment vertical="center"/>
    </xf>
    <xf numFmtId="0" fontId="83" fillId="0" borderId="23" applyNumberFormat="0" applyFill="0" applyAlignment="0" applyProtection="0">
      <alignment vertical="center"/>
    </xf>
    <xf numFmtId="0" fontId="7" fillId="8" borderId="0" applyNumberFormat="0" applyBorder="0" applyAlignment="0" applyProtection="0"/>
    <xf numFmtId="0" fontId="68" fillId="5" borderId="0" applyNumberFormat="0" applyBorder="0" applyAlignment="0" applyProtection="0">
      <alignment vertical="center"/>
    </xf>
    <xf numFmtId="0" fontId="76" fillId="0" borderId="0" applyNumberFormat="0" applyFill="0" applyBorder="0" applyAlignment="0" applyProtection="0">
      <alignment vertical="center"/>
    </xf>
    <xf numFmtId="0" fontId="55" fillId="6" borderId="0" applyNumberFormat="0" applyBorder="0" applyAlignment="0" applyProtection="0">
      <alignment vertical="center"/>
    </xf>
    <xf numFmtId="0" fontId="1" fillId="10"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3" fillId="0" borderId="0"/>
    <xf numFmtId="0" fontId="60" fillId="9" borderId="0" applyNumberFormat="0" applyBorder="0" applyAlignment="0" applyProtection="0">
      <alignment vertical="center"/>
    </xf>
    <xf numFmtId="0" fontId="76" fillId="0" borderId="0" applyNumberFormat="0" applyFill="0" applyBorder="0" applyAlignment="0" applyProtection="0">
      <alignment vertical="center"/>
    </xf>
    <xf numFmtId="0" fontId="56" fillId="25" borderId="0" applyNumberFormat="0" applyBorder="0" applyAlignment="0" applyProtection="0">
      <alignment vertical="center"/>
    </xf>
    <xf numFmtId="0" fontId="1" fillId="23"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56" fillId="20"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1" fillId="23" borderId="0" applyNumberFormat="0" applyBorder="0" applyAlignment="0" applyProtection="0">
      <alignment vertical="center"/>
    </xf>
    <xf numFmtId="0" fontId="56" fillId="12"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5" fillId="0" borderId="18" applyNumberFormat="0" applyFill="0" applyAlignment="0" applyProtection="0">
      <alignment vertical="center"/>
    </xf>
    <xf numFmtId="43" fontId="1" fillId="0" borderId="0" applyFont="0" applyFill="0" applyBorder="0" applyAlignment="0" applyProtection="0">
      <alignment vertical="center"/>
    </xf>
    <xf numFmtId="0" fontId="56" fillId="20"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8" fillId="5" borderId="0" applyNumberFormat="0" applyBorder="0" applyAlignment="0" applyProtection="0">
      <alignment vertical="center"/>
    </xf>
    <xf numFmtId="0" fontId="62" fillId="5" borderId="0" applyNumberFormat="0" applyBorder="0" applyAlignment="0" applyProtection="0">
      <alignment vertical="center"/>
    </xf>
    <xf numFmtId="0" fontId="80" fillId="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5" borderId="0" applyNumberFormat="0" applyBorder="0" applyAlignment="0" applyProtection="0">
      <alignment vertical="center"/>
    </xf>
    <xf numFmtId="0" fontId="55" fillId="6" borderId="0" applyNumberFormat="0" applyBorder="0" applyAlignment="0" applyProtection="0">
      <alignment vertical="center"/>
    </xf>
    <xf numFmtId="0" fontId="81" fillId="0" borderId="0" applyNumberFormat="0" applyFill="0" applyBorder="0" applyAlignment="0" applyProtection="0">
      <alignment vertical="center"/>
    </xf>
    <xf numFmtId="0" fontId="61" fillId="11" borderId="16" applyNumberFormat="0" applyAlignment="0" applyProtection="0">
      <alignment vertical="center"/>
    </xf>
    <xf numFmtId="0" fontId="72" fillId="9" borderId="0" applyNumberFormat="0" applyBorder="0" applyAlignment="0" applyProtection="0">
      <alignment vertical="center"/>
    </xf>
    <xf numFmtId="0" fontId="56" fillId="27" borderId="0" applyNumberFormat="0" applyBorder="0" applyAlignment="0" applyProtection="0">
      <alignment vertical="center"/>
    </xf>
    <xf numFmtId="0" fontId="1" fillId="10" borderId="0" applyNumberFormat="0" applyBorder="0" applyAlignment="0" applyProtection="0">
      <alignment vertical="center"/>
    </xf>
    <xf numFmtId="0" fontId="55" fillId="6" borderId="0" applyNumberFormat="0" applyBorder="0" applyAlignment="0" applyProtection="0">
      <alignment vertical="center"/>
    </xf>
    <xf numFmtId="1" fontId="3" fillId="0" borderId="1">
      <alignment vertical="center"/>
      <protection locked="0"/>
    </xf>
    <xf numFmtId="0" fontId="1" fillId="23" borderId="0" applyNumberFormat="0" applyBorder="0" applyAlignment="0" applyProtection="0">
      <alignment vertical="center"/>
    </xf>
    <xf numFmtId="1" fontId="3" fillId="0" borderId="1">
      <alignment vertical="center"/>
      <protection locked="0"/>
    </xf>
    <xf numFmtId="0" fontId="74" fillId="6" borderId="0" applyNumberFormat="0" applyBorder="0" applyAlignment="0" applyProtection="0"/>
    <xf numFmtId="0" fontId="62" fillId="15" borderId="0" applyNumberFormat="0" applyBorder="0" applyAlignment="0" applyProtection="0">
      <alignment vertical="center"/>
    </xf>
    <xf numFmtId="0" fontId="56" fillId="13" borderId="0" applyNumberFormat="0" applyBorder="0" applyAlignment="0" applyProtection="0">
      <alignment vertical="center"/>
    </xf>
    <xf numFmtId="0" fontId="1" fillId="23" borderId="0" applyNumberFormat="0" applyBorder="0" applyAlignment="0" applyProtection="0">
      <alignment vertical="center"/>
    </xf>
    <xf numFmtId="0" fontId="56" fillId="17" borderId="0" applyNumberFormat="0" applyBorder="0" applyAlignment="0" applyProtection="0">
      <alignment vertical="center"/>
    </xf>
    <xf numFmtId="0" fontId="56" fillId="7" borderId="0" applyNumberFormat="0" applyBorder="0" applyAlignment="0" applyProtection="0">
      <alignment vertical="center"/>
    </xf>
    <xf numFmtId="0" fontId="55" fillId="6" borderId="0" applyNumberFormat="0" applyBorder="0" applyAlignment="0" applyProtection="0">
      <alignment vertical="center"/>
    </xf>
    <xf numFmtId="200" fontId="73" fillId="0" borderId="0"/>
    <xf numFmtId="0" fontId="55" fillId="6" borderId="0" applyNumberFormat="0" applyBorder="0" applyAlignment="0" applyProtection="0">
      <alignment vertical="center"/>
    </xf>
    <xf numFmtId="0" fontId="8" fillId="28" borderId="0" applyNumberFormat="0" applyBorder="0" applyAlignment="0" applyProtection="0"/>
    <xf numFmtId="0" fontId="81" fillId="0" borderId="22" applyNumberFormat="0" applyFill="0" applyAlignment="0" applyProtection="0">
      <alignment vertical="center"/>
    </xf>
    <xf numFmtId="0" fontId="1" fillId="2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1" fillId="25" borderId="0" applyNumberFormat="0" applyBorder="0" applyAlignment="0" applyProtection="0">
      <alignment vertical="center"/>
    </xf>
    <xf numFmtId="0" fontId="55" fillId="6" borderId="0" applyNumberFormat="0" applyBorder="0" applyAlignment="0" applyProtection="0">
      <alignment vertical="center"/>
    </xf>
    <xf numFmtId="0" fontId="89" fillId="5" borderId="0" applyNumberFormat="0" applyBorder="0" applyAlignment="0" applyProtection="0">
      <alignment vertical="center"/>
    </xf>
    <xf numFmtId="0" fontId="54" fillId="15" borderId="0" applyNumberFormat="0" applyBorder="0" applyAlignment="0" applyProtection="0">
      <alignment vertical="center"/>
    </xf>
    <xf numFmtId="0" fontId="56" fillId="20" borderId="0" applyNumberFormat="0" applyBorder="0" applyAlignment="0" applyProtection="0">
      <alignment vertical="center"/>
    </xf>
    <xf numFmtId="0" fontId="56" fillId="25" borderId="0" applyNumberFormat="0" applyBorder="0" applyAlignment="0" applyProtection="0">
      <alignment vertical="center"/>
    </xf>
    <xf numFmtId="0" fontId="55" fillId="6" borderId="0" applyNumberFormat="0" applyBorder="0" applyAlignment="0" applyProtection="0">
      <alignment vertical="center"/>
    </xf>
    <xf numFmtId="0" fontId="54" fillId="15" borderId="0" applyNumberFormat="0" applyBorder="0" applyAlignment="0" applyProtection="0">
      <alignment vertical="center"/>
    </xf>
    <xf numFmtId="0" fontId="1" fillId="23" borderId="0" applyNumberFormat="0" applyBorder="0" applyAlignment="0" applyProtection="0">
      <alignment vertical="center"/>
    </xf>
    <xf numFmtId="10" fontId="12" fillId="0" borderId="0" applyFont="0" applyFill="0" applyBorder="0" applyAlignment="0" applyProtection="0"/>
    <xf numFmtId="0" fontId="7" fillId="24" borderId="0" applyNumberFormat="0" applyBorder="0" applyAlignment="0" applyProtection="0"/>
    <xf numFmtId="0" fontId="7" fillId="24" borderId="0" applyNumberFormat="0" applyBorder="0" applyAlignment="0" applyProtection="0"/>
    <xf numFmtId="0" fontId="56" fillId="25" borderId="0" applyNumberFormat="0" applyBorder="0" applyAlignment="0" applyProtection="0">
      <alignment vertical="center"/>
    </xf>
    <xf numFmtId="0" fontId="62" fillId="5" borderId="0" applyNumberFormat="0" applyBorder="0" applyAlignment="0" applyProtection="0">
      <alignment vertical="center"/>
    </xf>
    <xf numFmtId="0" fontId="1" fillId="19"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0" fillId="9" borderId="0" applyNumberFormat="0" applyBorder="0" applyAlignment="0" applyProtection="0">
      <alignment vertical="center"/>
    </xf>
    <xf numFmtId="0" fontId="74" fillId="6" borderId="0" applyNumberFormat="0" applyBorder="0" applyAlignment="0" applyProtection="0"/>
    <xf numFmtId="0" fontId="54" fillId="1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6" fillId="21" borderId="0" applyNumberFormat="0" applyBorder="0" applyAlignment="0" applyProtection="0">
      <alignment vertical="center"/>
    </xf>
    <xf numFmtId="0" fontId="82" fillId="7" borderId="0" applyNumberFormat="0" applyBorder="0" applyAlignment="0" applyProtection="0"/>
    <xf numFmtId="0" fontId="1" fillId="19" borderId="0" applyNumberFormat="0" applyBorder="0" applyAlignment="0" applyProtection="0">
      <alignment vertical="center"/>
    </xf>
    <xf numFmtId="0" fontId="55" fillId="6" borderId="0" applyNumberFormat="0" applyBorder="0" applyAlignment="0" applyProtection="0">
      <alignment vertical="center"/>
    </xf>
    <xf numFmtId="0" fontId="56" fillId="14" borderId="0" applyNumberFormat="0" applyBorder="0" applyAlignment="0" applyProtection="0">
      <alignment vertical="center"/>
    </xf>
    <xf numFmtId="0" fontId="72" fillId="25" borderId="0" applyNumberFormat="0" applyBorder="0" applyAlignment="0" applyProtection="0">
      <alignment vertical="center"/>
    </xf>
    <xf numFmtId="0" fontId="62" fillId="5" borderId="0" applyNumberFormat="0" applyBorder="0" applyAlignment="0" applyProtection="0">
      <alignment vertical="center"/>
    </xf>
    <xf numFmtId="0" fontId="56" fillId="14" borderId="0" applyNumberFormat="0" applyBorder="0" applyAlignment="0" applyProtection="0">
      <alignment vertical="center"/>
    </xf>
    <xf numFmtId="0" fontId="83" fillId="0" borderId="23" applyNumberFormat="0" applyFill="0" applyAlignment="0" applyProtection="0">
      <alignment vertical="center"/>
    </xf>
    <xf numFmtId="0" fontId="72" fillId="23" borderId="0" applyNumberFormat="0" applyBorder="0" applyAlignment="0" applyProtection="0">
      <alignment vertical="center"/>
    </xf>
    <xf numFmtId="0" fontId="1" fillId="19"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86" fillId="17" borderId="0" applyNumberFormat="0" applyBorder="0" applyAlignment="0" applyProtection="0">
      <alignment vertical="center"/>
    </xf>
    <xf numFmtId="0" fontId="55" fillId="6" borderId="0" applyNumberFormat="0" applyBorder="0" applyAlignment="0" applyProtection="0">
      <alignment vertical="center"/>
    </xf>
    <xf numFmtId="0" fontId="59" fillId="8" borderId="15" applyNumberFormat="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alignment vertical="center"/>
    </xf>
    <xf numFmtId="0" fontId="84" fillId="0" borderId="24" applyNumberFormat="0" applyFill="0" applyAlignment="0" applyProtection="0">
      <alignment vertical="center"/>
    </xf>
    <xf numFmtId="0" fontId="56" fillId="25" borderId="0" applyNumberFormat="0" applyBorder="0" applyAlignment="0" applyProtection="0">
      <alignment vertical="center"/>
    </xf>
    <xf numFmtId="0" fontId="56" fillId="13" borderId="0" applyNumberFormat="0" applyBorder="0" applyAlignment="0" applyProtection="0">
      <alignment vertical="center"/>
    </xf>
    <xf numFmtId="0" fontId="55" fillId="6" borderId="0" applyNumberFormat="0" applyBorder="0" applyAlignment="0" applyProtection="0">
      <alignment vertical="center"/>
    </xf>
    <xf numFmtId="0" fontId="71" fillId="5" borderId="0" applyNumberFormat="0" applyBorder="0" applyAlignment="0" applyProtection="0"/>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1" fillId="15" borderId="0" applyNumberFormat="0" applyBorder="0" applyAlignment="0" applyProtection="0">
      <alignment vertical="center"/>
    </xf>
    <xf numFmtId="0" fontId="55" fillId="9" borderId="0" applyNumberFormat="0" applyBorder="0" applyAlignment="0" applyProtection="0">
      <alignment vertical="center"/>
    </xf>
    <xf numFmtId="0" fontId="1" fillId="23" borderId="0" applyNumberFormat="0" applyBorder="0" applyAlignment="0" applyProtection="0">
      <alignment vertical="center"/>
    </xf>
    <xf numFmtId="0" fontId="55" fillId="6" borderId="0" applyNumberFormat="0" applyBorder="0" applyAlignment="0" applyProtection="0">
      <alignment vertical="center"/>
    </xf>
    <xf numFmtId="0" fontId="1" fillId="15" borderId="0" applyNumberFormat="0" applyBorder="0" applyAlignment="0" applyProtection="0">
      <alignment vertical="center"/>
    </xf>
    <xf numFmtId="0" fontId="1" fillId="23" borderId="0" applyNumberFormat="0" applyBorder="0" applyAlignment="0" applyProtection="0">
      <alignment vertical="center"/>
    </xf>
    <xf numFmtId="0" fontId="7" fillId="8" borderId="0" applyNumberFormat="0" applyBorder="0" applyAlignment="0" applyProtection="0"/>
    <xf numFmtId="0" fontId="54" fillId="1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1" fillId="19" borderId="0" applyNumberFormat="0" applyBorder="0" applyAlignment="0" applyProtection="0">
      <alignment vertical="center"/>
    </xf>
    <xf numFmtId="0" fontId="74" fillId="6" borderId="0" applyNumberFormat="0" applyBorder="0" applyAlignment="0" applyProtection="0"/>
    <xf numFmtId="0" fontId="56" fillId="27" borderId="0" applyNumberFormat="0" applyBorder="0" applyAlignment="0" applyProtection="0">
      <alignment vertical="center"/>
    </xf>
    <xf numFmtId="0" fontId="62" fillId="5" borderId="0" applyNumberFormat="0" applyBorder="0" applyAlignment="0" applyProtection="0">
      <alignment vertical="center"/>
    </xf>
    <xf numFmtId="0" fontId="24" fillId="0" borderId="0"/>
    <xf numFmtId="0" fontId="62" fillId="5" borderId="0" applyNumberFormat="0" applyBorder="0" applyAlignment="0" applyProtection="0">
      <alignment vertical="center"/>
    </xf>
    <xf numFmtId="0" fontId="58" fillId="0" borderId="0" applyNumberFormat="0" applyFill="0" applyBorder="0" applyAlignment="0" applyProtection="0">
      <alignment vertical="center"/>
    </xf>
    <xf numFmtId="0" fontId="78" fillId="19" borderId="17" applyNumberFormat="0" applyAlignment="0" applyProtection="0">
      <alignment vertical="center"/>
    </xf>
    <xf numFmtId="0" fontId="1" fillId="9" borderId="0" applyNumberFormat="0" applyBorder="0" applyAlignment="0" applyProtection="0">
      <alignment vertical="center"/>
    </xf>
    <xf numFmtId="0" fontId="1" fillId="25" borderId="0" applyNumberFormat="0" applyBorder="0" applyAlignment="0" applyProtection="0">
      <alignment vertical="center"/>
    </xf>
    <xf numFmtId="0" fontId="55" fillId="6" borderId="0" applyNumberFormat="0" applyBorder="0" applyAlignment="0" applyProtection="0">
      <alignment vertical="center"/>
    </xf>
    <xf numFmtId="0" fontId="1" fillId="19" borderId="0" applyNumberFormat="0" applyBorder="0" applyAlignment="0" applyProtection="0">
      <alignment vertical="center"/>
    </xf>
    <xf numFmtId="0" fontId="12" fillId="0" borderId="0">
      <alignment vertical="center"/>
    </xf>
    <xf numFmtId="0" fontId="56" fillId="12"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6" fillId="25" borderId="0" applyNumberFormat="0" applyBorder="0" applyAlignment="0" applyProtection="0">
      <alignment vertical="center"/>
    </xf>
    <xf numFmtId="0" fontId="82" fillId="23" borderId="0" applyNumberFormat="0" applyBorder="0" applyAlignment="0" applyProtection="0"/>
    <xf numFmtId="0" fontId="71" fillId="15" borderId="0" applyNumberFormat="0" applyBorder="0" applyAlignment="0" applyProtection="0">
      <alignment vertical="center"/>
    </xf>
    <xf numFmtId="0" fontId="64" fillId="8" borderId="17" applyNumberFormat="0" applyAlignment="0" applyProtection="0">
      <alignment vertical="center"/>
    </xf>
    <xf numFmtId="0" fontId="55" fillId="6" borderId="0" applyNumberFormat="0" applyBorder="0" applyAlignment="0" applyProtection="0">
      <alignment vertical="center"/>
    </xf>
    <xf numFmtId="0" fontId="1" fillId="23" borderId="0" applyNumberFormat="0" applyBorder="0" applyAlignment="0" applyProtection="0">
      <alignment vertical="center"/>
    </xf>
    <xf numFmtId="0" fontId="62" fillId="5" borderId="0" applyNumberFormat="0" applyBorder="0" applyAlignment="0" applyProtection="0">
      <alignment vertical="center"/>
    </xf>
    <xf numFmtId="0" fontId="12" fillId="0" borderId="0"/>
    <xf numFmtId="0" fontId="7" fillId="18" borderId="0" applyNumberFormat="0" applyBorder="0" applyAlignment="0" applyProtection="0"/>
    <xf numFmtId="0" fontId="56" fillId="7" borderId="0" applyNumberFormat="0" applyBorder="0" applyAlignment="0" applyProtection="0">
      <alignment vertical="center"/>
    </xf>
    <xf numFmtId="0" fontId="1" fillId="23" borderId="0" applyNumberFormat="0" applyBorder="0" applyAlignment="0" applyProtection="0">
      <alignment vertical="center"/>
    </xf>
    <xf numFmtId="0" fontId="55" fillId="6" borderId="0" applyNumberFormat="0" applyBorder="0" applyAlignment="0" applyProtection="0">
      <alignment vertical="center"/>
    </xf>
    <xf numFmtId="0" fontId="1" fillId="19" borderId="0" applyNumberFormat="0" applyBorder="0" applyAlignment="0" applyProtection="0">
      <alignment vertical="center"/>
    </xf>
    <xf numFmtId="0" fontId="78" fillId="19" borderId="17" applyNumberFormat="0" applyAlignment="0" applyProtection="0">
      <alignment vertical="center"/>
    </xf>
    <xf numFmtId="0" fontId="72" fillId="23"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1" fillId="9" borderId="0" applyNumberFormat="0" applyBorder="0" applyAlignment="0" applyProtection="0">
      <alignment vertical="center"/>
    </xf>
    <xf numFmtId="0" fontId="72" fillId="19" borderId="0" applyNumberFormat="0" applyBorder="0" applyAlignment="0" applyProtection="0">
      <alignment vertical="center"/>
    </xf>
    <xf numFmtId="0" fontId="85" fillId="0" borderId="0"/>
    <xf numFmtId="0" fontId="1" fillId="9" borderId="0" applyNumberFormat="0" applyBorder="0" applyAlignment="0" applyProtection="0">
      <alignment vertical="center"/>
    </xf>
    <xf numFmtId="0" fontId="55" fillId="6" borderId="0" applyNumberFormat="0" applyBorder="0" applyAlignment="0" applyProtection="0">
      <alignment vertical="center"/>
    </xf>
    <xf numFmtId="0" fontId="1" fillId="19" borderId="0" applyNumberFormat="0" applyBorder="0" applyAlignment="0" applyProtection="0">
      <alignment vertical="center"/>
    </xf>
    <xf numFmtId="0" fontId="60" fillId="9" borderId="0" applyNumberFormat="0" applyBorder="0" applyAlignment="0" applyProtection="0">
      <alignment vertical="center"/>
    </xf>
    <xf numFmtId="0" fontId="55" fillId="6" borderId="0" applyNumberFormat="0" applyBorder="0" applyAlignment="0" applyProtection="0">
      <alignment vertical="center"/>
    </xf>
    <xf numFmtId="0" fontId="74" fillId="6" borderId="0" applyNumberFormat="0" applyBorder="0" applyAlignment="0" applyProtection="0"/>
    <xf numFmtId="0" fontId="1" fillId="19" borderId="0" applyNumberFormat="0" applyBorder="0" applyAlignment="0" applyProtection="0">
      <alignment vertical="center"/>
    </xf>
    <xf numFmtId="0" fontId="64" fillId="8" borderId="17" applyNumberFormat="0" applyAlignment="0" applyProtection="0">
      <alignment vertical="center"/>
    </xf>
    <xf numFmtId="0" fontId="8" fillId="34" borderId="0" applyNumberFormat="0" applyBorder="0" applyAlignment="0" applyProtection="0"/>
    <xf numFmtId="0" fontId="12" fillId="0" borderId="0" applyNumberFormat="0" applyFont="0" applyFill="0" applyBorder="0" applyAlignment="0" applyProtection="0">
      <alignment horizontal="left"/>
    </xf>
    <xf numFmtId="0" fontId="1" fillId="19" borderId="0" applyNumberFormat="0" applyBorder="0" applyAlignment="0" applyProtection="0">
      <alignment vertical="center"/>
    </xf>
    <xf numFmtId="0" fontId="82" fillId="21" borderId="0" applyNumberFormat="0" applyBorder="0" applyAlignment="0" applyProtection="0"/>
    <xf numFmtId="0" fontId="1" fillId="15" borderId="0" applyNumberFormat="0" applyBorder="0" applyAlignment="0" applyProtection="0">
      <alignment vertical="center"/>
    </xf>
    <xf numFmtId="0" fontId="55" fillId="6" borderId="0" applyNumberFormat="0" applyBorder="0" applyAlignment="0" applyProtection="0">
      <alignment vertical="center"/>
    </xf>
    <xf numFmtId="0" fontId="8" fillId="28" borderId="0" applyNumberFormat="0" applyBorder="0" applyAlignment="0" applyProtection="0"/>
    <xf numFmtId="0" fontId="1" fillId="23"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7" fillId="24" borderId="0" applyNumberFormat="0" applyBorder="0" applyAlignment="0" applyProtection="0"/>
    <xf numFmtId="0" fontId="56" fillId="7" borderId="0" applyNumberFormat="0" applyBorder="0" applyAlignment="0" applyProtection="0">
      <alignment vertical="center"/>
    </xf>
    <xf numFmtId="0" fontId="62" fillId="5" borderId="0" applyNumberFormat="0" applyBorder="0" applyAlignment="0" applyProtection="0">
      <alignment vertical="center"/>
    </xf>
    <xf numFmtId="0" fontId="84" fillId="0" borderId="24" applyNumberFormat="0" applyFill="0" applyAlignment="0" applyProtection="0">
      <alignment vertical="center"/>
    </xf>
    <xf numFmtId="0" fontId="82" fillId="11" borderId="0" applyNumberFormat="0" applyBorder="0" applyAlignment="0" applyProtection="0"/>
    <xf numFmtId="0" fontId="1" fillId="15" borderId="0" applyNumberFormat="0" applyBorder="0" applyAlignment="0" applyProtection="0">
      <alignment vertical="center"/>
    </xf>
    <xf numFmtId="0" fontId="94" fillId="0" borderId="0" applyProtection="0"/>
    <xf numFmtId="0" fontId="55" fillId="6" borderId="0" applyNumberFormat="0" applyBorder="0" applyAlignment="0" applyProtection="0">
      <alignment vertical="center"/>
    </xf>
    <xf numFmtId="0" fontId="84" fillId="0" borderId="24" applyNumberFormat="0" applyFill="0" applyAlignment="0" applyProtection="0">
      <alignment vertical="center"/>
    </xf>
    <xf numFmtId="0" fontId="71" fillId="5" borderId="0" applyNumberFormat="0" applyBorder="0" applyAlignment="0" applyProtection="0">
      <alignment vertical="center"/>
    </xf>
    <xf numFmtId="0" fontId="62" fillId="5" borderId="0" applyNumberFormat="0" applyBorder="0" applyAlignment="0" applyProtection="0">
      <alignment vertical="center"/>
    </xf>
    <xf numFmtId="9" fontId="12" fillId="0" borderId="0" applyFont="0" applyFill="0" applyBorder="0" applyAlignment="0" applyProtection="0">
      <alignment vertical="center"/>
    </xf>
    <xf numFmtId="0" fontId="55" fillId="6" borderId="0" applyNumberFormat="0" applyBorder="0" applyAlignment="0" applyProtection="0">
      <alignment vertical="center"/>
    </xf>
    <xf numFmtId="0" fontId="1" fillId="6" borderId="0" applyNumberFormat="0" applyBorder="0" applyAlignment="0" applyProtection="0">
      <alignment vertical="center"/>
    </xf>
    <xf numFmtId="0" fontId="86" fillId="12" borderId="0" applyNumberFormat="0" applyBorder="0" applyAlignment="0" applyProtection="0">
      <alignment vertical="center"/>
    </xf>
    <xf numFmtId="0" fontId="61" fillId="11" borderId="16" applyNumberFormat="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85" fillId="0" borderId="0"/>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6" fillId="21" borderId="0" applyNumberFormat="0" applyBorder="0" applyAlignment="0" applyProtection="0">
      <alignment vertical="center"/>
    </xf>
    <xf numFmtId="0" fontId="55" fillId="6" borderId="0" applyNumberFormat="0" applyBorder="0" applyAlignment="0" applyProtection="0">
      <alignment vertical="center"/>
    </xf>
    <xf numFmtId="0" fontId="72" fillId="24" borderId="0" applyNumberFormat="0" applyBorder="0" applyAlignment="0" applyProtection="0">
      <alignment vertical="center"/>
    </xf>
    <xf numFmtId="0" fontId="55" fillId="6" borderId="0" applyNumberFormat="0" applyBorder="0" applyAlignment="0" applyProtection="0">
      <alignment vertical="center"/>
    </xf>
    <xf numFmtId="0" fontId="62" fillId="15" borderId="0" applyNumberFormat="0" applyBorder="0" applyAlignment="0" applyProtection="0">
      <alignment vertical="center"/>
    </xf>
    <xf numFmtId="0" fontId="1" fillId="19"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8" fillId="5" borderId="0" applyNumberFormat="0" applyBorder="0" applyAlignment="0" applyProtection="0">
      <alignment vertical="center"/>
    </xf>
    <xf numFmtId="0" fontId="64" fillId="8" borderId="17" applyNumberFormat="0" applyAlignment="0" applyProtection="0">
      <alignment vertical="center"/>
    </xf>
    <xf numFmtId="0" fontId="62" fillId="5" borderId="0" applyNumberFormat="0" applyBorder="0" applyAlignment="0" applyProtection="0">
      <alignment vertical="center"/>
    </xf>
    <xf numFmtId="0" fontId="73" fillId="0" borderId="0"/>
    <xf numFmtId="0" fontId="72" fillId="25" borderId="0" applyNumberFormat="0" applyBorder="0" applyAlignment="0" applyProtection="0">
      <alignment vertical="center"/>
    </xf>
    <xf numFmtId="0" fontId="12" fillId="0" borderId="0" applyFont="0" applyFill="0" applyBorder="0" applyAlignment="0" applyProtection="0"/>
    <xf numFmtId="0" fontId="59" fillId="8" borderId="15" applyNumberFormat="0" applyAlignment="0" applyProtection="0">
      <alignment vertical="center"/>
    </xf>
    <xf numFmtId="0" fontId="56" fillId="20" borderId="0" applyNumberFormat="0" applyBorder="0" applyAlignment="0" applyProtection="0">
      <alignment vertical="center"/>
    </xf>
    <xf numFmtId="0" fontId="55" fillId="6" borderId="0" applyNumberFormat="0" applyBorder="0" applyAlignment="0" applyProtection="0">
      <alignment vertical="center"/>
    </xf>
    <xf numFmtId="0" fontId="56" fillId="25" borderId="0" applyNumberFormat="0" applyBorder="0" applyAlignment="0" applyProtection="0">
      <alignment vertical="center"/>
    </xf>
    <xf numFmtId="3" fontId="96" fillId="0" borderId="0" applyFont="0" applyFill="0" applyBorder="0" applyAlignment="0" applyProtection="0"/>
    <xf numFmtId="0" fontId="60" fillId="6" borderId="0" applyNumberFormat="0" applyBorder="0" applyAlignment="0" applyProtection="0">
      <alignment vertical="center"/>
    </xf>
    <xf numFmtId="0" fontId="56" fillId="25" borderId="0" applyNumberFormat="0" applyBorder="0" applyAlignment="0" applyProtection="0">
      <alignment vertical="center"/>
    </xf>
    <xf numFmtId="0" fontId="62" fillId="5" borderId="0" applyNumberFormat="0" applyBorder="0" applyAlignment="0" applyProtection="0">
      <alignment vertical="center"/>
    </xf>
    <xf numFmtId="0" fontId="56" fillId="7" borderId="0" applyNumberFormat="0" applyBorder="0" applyAlignment="0" applyProtection="0">
      <alignment vertical="center"/>
    </xf>
    <xf numFmtId="37" fontId="108" fillId="0" borderId="0"/>
    <xf numFmtId="0" fontId="55" fillId="6" borderId="0" applyNumberFormat="0" applyBorder="0" applyAlignment="0" applyProtection="0">
      <alignment vertical="center"/>
    </xf>
    <xf numFmtId="10" fontId="95" fillId="18" borderId="1" applyBorder="0" applyAlignment="0" applyProtection="0"/>
    <xf numFmtId="0" fontId="1" fillId="24" borderId="0" applyNumberFormat="0" applyBorder="0" applyAlignment="0" applyProtection="0">
      <alignment vertical="center"/>
    </xf>
    <xf numFmtId="0" fontId="62" fillId="5" borderId="0" applyNumberFormat="0" applyBorder="0" applyAlignment="0" applyProtection="0">
      <alignment vertical="center"/>
    </xf>
    <xf numFmtId="0" fontId="86" fillId="12" borderId="0" applyNumberFormat="0" applyBorder="0" applyAlignment="0" applyProtection="0">
      <alignment vertical="center"/>
    </xf>
    <xf numFmtId="0" fontId="1" fillId="25" borderId="0" applyNumberFormat="0" applyBorder="0" applyAlignment="0" applyProtection="0">
      <alignment vertical="center"/>
    </xf>
    <xf numFmtId="0" fontId="62" fillId="5" borderId="0" applyNumberFormat="0" applyBorder="0" applyAlignment="0" applyProtection="0">
      <alignment vertical="center"/>
    </xf>
    <xf numFmtId="0" fontId="1" fillId="24" borderId="0" applyNumberFormat="0" applyBorder="0" applyAlignment="0" applyProtection="0">
      <alignment vertical="center"/>
    </xf>
    <xf numFmtId="0" fontId="76" fillId="0" borderId="0" applyNumberFormat="0" applyFill="0" applyBorder="0" applyAlignment="0" applyProtection="0">
      <alignment vertical="center"/>
    </xf>
    <xf numFmtId="0" fontId="55" fillId="6" borderId="0" applyNumberFormat="0" applyBorder="0" applyAlignment="0" applyProtection="0">
      <alignment vertical="center"/>
    </xf>
    <xf numFmtId="0" fontId="82" fillId="26" borderId="0" applyNumberFormat="0" applyBorder="0" applyAlignment="0" applyProtection="0"/>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55" fillId="6" borderId="0" applyNumberFormat="0" applyBorder="0" applyAlignment="0" applyProtection="0">
      <alignment vertical="center"/>
    </xf>
    <xf numFmtId="189" fontId="12" fillId="0" borderId="0" applyFont="0" applyFill="0" applyBorder="0" applyAlignment="0" applyProtection="0"/>
    <xf numFmtId="0" fontId="12" fillId="18" borderId="20" applyNumberFormat="0" applyFont="0" applyAlignment="0" applyProtection="0">
      <alignment vertical="center"/>
    </xf>
    <xf numFmtId="0" fontId="60" fillId="6" borderId="0" applyNumberFormat="0" applyBorder="0" applyAlignment="0" applyProtection="0">
      <alignment vertical="center"/>
    </xf>
    <xf numFmtId="0" fontId="62" fillId="5" borderId="0" applyNumberFormat="0" applyBorder="0" applyAlignment="0" applyProtection="0">
      <alignment vertical="center"/>
    </xf>
    <xf numFmtId="0" fontId="1" fillId="10" borderId="0" applyNumberFormat="0" applyBorder="0" applyAlignment="0" applyProtection="0">
      <alignment vertical="center"/>
    </xf>
    <xf numFmtId="0" fontId="77" fillId="6" borderId="0" applyNumberFormat="0" applyBorder="0" applyAlignment="0" applyProtection="0">
      <alignment vertical="center"/>
    </xf>
    <xf numFmtId="0" fontId="55" fillId="6" borderId="0" applyNumberFormat="0" applyBorder="0" applyAlignment="0" applyProtection="0">
      <alignment vertical="center"/>
    </xf>
    <xf numFmtId="0" fontId="13" fillId="0" borderId="0"/>
    <xf numFmtId="0" fontId="59" fillId="8" borderId="15" applyNumberFormat="0" applyAlignment="0" applyProtection="0">
      <alignment vertical="center"/>
    </xf>
    <xf numFmtId="0" fontId="62" fillId="5" borderId="0" applyNumberFormat="0" applyBorder="0" applyAlignment="0" applyProtection="0">
      <alignment vertical="center"/>
    </xf>
    <xf numFmtId="0" fontId="82" fillId="8" borderId="0" applyNumberFormat="0" applyBorder="0" applyAlignment="0" applyProtection="0"/>
    <xf numFmtId="0" fontId="55" fillId="6" borderId="0" applyNumberFormat="0" applyBorder="0" applyAlignment="0" applyProtection="0">
      <alignment vertical="center"/>
    </xf>
    <xf numFmtId="0" fontId="56" fillId="7" borderId="0" applyNumberFormat="0" applyBorder="0" applyAlignment="0" applyProtection="0">
      <alignment vertical="center"/>
    </xf>
    <xf numFmtId="0" fontId="56" fillId="22" borderId="0" applyNumberFormat="0" applyBorder="0" applyAlignment="0" applyProtection="0">
      <alignment vertical="center"/>
    </xf>
    <xf numFmtId="0" fontId="71" fillId="15"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7" fillId="15" borderId="0" applyNumberFormat="0" applyBorder="0" applyAlignment="0" applyProtection="0"/>
    <xf numFmtId="0" fontId="86" fillId="7" borderId="0" applyNumberFormat="0" applyBorder="0" applyAlignment="0" applyProtection="0">
      <alignment vertical="center"/>
    </xf>
    <xf numFmtId="0" fontId="72" fillId="10" borderId="0" applyNumberFormat="0" applyBorder="0" applyAlignment="0" applyProtection="0">
      <alignment vertical="center"/>
    </xf>
    <xf numFmtId="0" fontId="86" fillId="14" borderId="0" applyNumberFormat="0" applyBorder="0" applyAlignment="0" applyProtection="0">
      <alignment vertical="center"/>
    </xf>
    <xf numFmtId="0" fontId="7" fillId="24" borderId="0" applyNumberFormat="0" applyBorder="0" applyAlignment="0" applyProtection="0"/>
    <xf numFmtId="0" fontId="1" fillId="15" borderId="0" applyNumberFormat="0" applyBorder="0" applyAlignment="0" applyProtection="0">
      <alignment vertical="center"/>
    </xf>
    <xf numFmtId="0" fontId="73" fillId="0" borderId="0"/>
    <xf numFmtId="0" fontId="56" fillId="13" borderId="0" applyNumberFormat="0" applyBorder="0" applyAlignment="0" applyProtection="0">
      <alignment vertical="center"/>
    </xf>
    <xf numFmtId="0" fontId="62" fillId="5" borderId="0" applyNumberFormat="0" applyBorder="0" applyAlignment="0" applyProtection="0">
      <alignment vertical="center"/>
    </xf>
    <xf numFmtId="0" fontId="61" fillId="11" borderId="16" applyNumberFormat="0" applyAlignment="0" applyProtection="0">
      <alignment vertical="center"/>
    </xf>
    <xf numFmtId="0" fontId="1" fillId="24" borderId="0" applyNumberFormat="0" applyBorder="0" applyAlignment="0" applyProtection="0">
      <alignment vertical="center"/>
    </xf>
    <xf numFmtId="0" fontId="55" fillId="6" borderId="0" applyNumberFormat="0" applyBorder="0" applyAlignment="0" applyProtection="0">
      <alignment vertical="center"/>
    </xf>
    <xf numFmtId="0" fontId="93" fillId="19" borderId="17" applyNumberFormat="0" applyAlignment="0" applyProtection="0">
      <alignment vertical="center"/>
    </xf>
    <xf numFmtId="0" fontId="13" fillId="0" borderId="0"/>
    <xf numFmtId="0" fontId="69" fillId="16" borderId="0" applyNumberFormat="0" applyBorder="0" applyAlignment="0" applyProtection="0">
      <alignment vertical="center"/>
    </xf>
    <xf numFmtId="0" fontId="56" fillId="27" borderId="0" applyNumberFormat="0" applyBorder="0" applyAlignment="0" applyProtection="0">
      <alignment vertical="center"/>
    </xf>
    <xf numFmtId="0" fontId="55" fillId="6" borderId="0" applyNumberFormat="0" applyBorder="0" applyAlignment="0" applyProtection="0">
      <alignment vertical="center"/>
    </xf>
    <xf numFmtId="0" fontId="62" fillId="15" borderId="0" applyNumberFormat="0" applyBorder="0" applyAlignment="0" applyProtection="0">
      <alignment vertical="center"/>
    </xf>
    <xf numFmtId="0" fontId="56" fillId="7" borderId="0" applyNumberFormat="0" applyBorder="0" applyAlignment="0" applyProtection="0">
      <alignment vertical="center"/>
    </xf>
    <xf numFmtId="0" fontId="12" fillId="0" borderId="0"/>
    <xf numFmtId="0" fontId="1" fillId="23" borderId="0" applyNumberFormat="0" applyBorder="0" applyAlignment="0" applyProtection="0">
      <alignment vertical="center"/>
    </xf>
    <xf numFmtId="0" fontId="85" fillId="0" borderId="0"/>
    <xf numFmtId="0" fontId="12" fillId="0" borderId="0">
      <alignment vertical="center"/>
    </xf>
    <xf numFmtId="0" fontId="1" fillId="9" borderId="0" applyNumberFormat="0" applyBorder="0" applyAlignment="0" applyProtection="0">
      <alignment vertical="center"/>
    </xf>
    <xf numFmtId="0" fontId="62" fillId="5" borderId="0" applyNumberFormat="0" applyBorder="0" applyAlignment="0" applyProtection="0">
      <alignment vertical="center"/>
    </xf>
    <xf numFmtId="0" fontId="71" fillId="15" borderId="0" applyNumberFormat="0" applyBorder="0" applyAlignment="0" applyProtection="0">
      <alignment vertical="center"/>
    </xf>
    <xf numFmtId="0" fontId="56" fillId="14" borderId="0" applyNumberFormat="0" applyBorder="0" applyAlignment="0" applyProtection="0">
      <alignment vertical="center"/>
    </xf>
    <xf numFmtId="0" fontId="82" fillId="7" borderId="0" applyNumberFormat="0" applyBorder="0" applyAlignment="0" applyProtection="0"/>
    <xf numFmtId="0" fontId="59" fillId="8" borderId="15" applyNumberFormat="0" applyAlignment="0" applyProtection="0">
      <alignment vertical="center"/>
    </xf>
    <xf numFmtId="0" fontId="56" fillId="22" borderId="0" applyNumberFormat="0" applyBorder="0" applyAlignment="0" applyProtection="0">
      <alignment vertical="center"/>
    </xf>
    <xf numFmtId="0" fontId="56" fillId="27" borderId="0" applyNumberFormat="0" applyBorder="0" applyAlignment="0" applyProtection="0">
      <alignment vertical="center"/>
    </xf>
    <xf numFmtId="0" fontId="7" fillId="24" borderId="0" applyNumberFormat="0" applyBorder="0" applyAlignment="0" applyProtection="0"/>
    <xf numFmtId="0" fontId="84" fillId="0" borderId="24" applyNumberFormat="0" applyFill="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43" fontId="12" fillId="0" borderId="0" applyFont="0" applyFill="0" applyBorder="0" applyAlignment="0" applyProtection="0">
      <alignment vertical="center"/>
    </xf>
    <xf numFmtId="0" fontId="78" fillId="19" borderId="17" applyNumberFormat="0" applyAlignment="0" applyProtection="0">
      <alignment vertical="center"/>
    </xf>
    <xf numFmtId="0" fontId="1" fillId="23" borderId="0" applyNumberFormat="0" applyBorder="0" applyAlignment="0" applyProtection="0">
      <alignment vertical="center"/>
    </xf>
    <xf numFmtId="0" fontId="56" fillId="22" borderId="0" applyNumberFormat="0" applyBorder="0" applyAlignment="0" applyProtection="0">
      <alignment vertical="center"/>
    </xf>
    <xf numFmtId="49" fontId="12" fillId="0" borderId="0" applyFont="0" applyFill="0" applyBorder="0" applyAlignment="0" applyProtection="0"/>
    <xf numFmtId="0" fontId="56" fillId="22" borderId="0" applyNumberFormat="0" applyBorder="0" applyAlignment="0" applyProtection="0">
      <alignment vertical="center"/>
    </xf>
    <xf numFmtId="0" fontId="62" fillId="5" borderId="0" applyNumberFormat="0" applyBorder="0" applyAlignment="0" applyProtection="0">
      <alignment vertical="center"/>
    </xf>
    <xf numFmtId="198" fontId="12" fillId="0" borderId="0" applyFont="0" applyFill="0" applyBorder="0" applyAlignment="0" applyProtection="0"/>
    <xf numFmtId="0" fontId="82" fillId="23" borderId="0" applyNumberFormat="0" applyBorder="0" applyAlignment="0" applyProtection="0"/>
    <xf numFmtId="0" fontId="1" fillId="9" borderId="0" applyNumberFormat="0" applyBorder="0" applyAlignment="0" applyProtection="0">
      <alignment vertical="center"/>
    </xf>
    <xf numFmtId="0" fontId="81" fillId="0" borderId="22" applyNumberFormat="0" applyFill="0" applyAlignment="0" applyProtection="0">
      <alignment vertical="center"/>
    </xf>
    <xf numFmtId="0" fontId="55" fillId="6" borderId="0" applyNumberFormat="0" applyBorder="0" applyAlignment="0" applyProtection="0">
      <alignment vertical="center"/>
    </xf>
    <xf numFmtId="186" fontId="12" fillId="0" borderId="0" applyFont="0" applyFill="0" applyBorder="0" applyAlignment="0" applyProtection="0"/>
    <xf numFmtId="0" fontId="73" fillId="0" borderId="0"/>
    <xf numFmtId="0" fontId="78" fillId="19" borderId="17" applyNumberFormat="0" applyAlignment="0" applyProtection="0">
      <alignment vertical="center"/>
    </xf>
    <xf numFmtId="0" fontId="71" fillId="5" borderId="0" applyNumberFormat="0" applyBorder="0" applyAlignment="0" applyProtection="0"/>
    <xf numFmtId="0" fontId="54" fillId="15" borderId="0" applyNumberFormat="0" applyBorder="0" applyAlignment="0" applyProtection="0">
      <alignment vertical="center"/>
    </xf>
    <xf numFmtId="0" fontId="82" fillId="11" borderId="0" applyNumberFormat="0" applyBorder="0" applyAlignment="0" applyProtection="0"/>
    <xf numFmtId="0" fontId="82" fillId="23" borderId="0" applyNumberFormat="0" applyBorder="0" applyAlignment="0" applyProtection="0"/>
    <xf numFmtId="43" fontId="12" fillId="0" borderId="0" applyFont="0" applyFill="0" applyBorder="0" applyAlignment="0" applyProtection="0"/>
    <xf numFmtId="0" fontId="1" fillId="15" borderId="0" applyNumberFormat="0" applyBorder="0" applyAlignment="0" applyProtection="0">
      <alignment vertical="center"/>
    </xf>
    <xf numFmtId="0" fontId="1" fillId="9" borderId="0" applyNumberFormat="0" applyBorder="0" applyAlignment="0" applyProtection="0">
      <alignment vertical="center"/>
    </xf>
    <xf numFmtId="0" fontId="62" fillId="5" borderId="0" applyNumberFormat="0" applyBorder="0" applyAlignment="0" applyProtection="0">
      <alignment vertical="center"/>
    </xf>
    <xf numFmtId="0" fontId="68" fillId="5" borderId="0" applyNumberFormat="0" applyBorder="0" applyAlignment="0" applyProtection="0">
      <alignment vertical="center"/>
    </xf>
    <xf numFmtId="0" fontId="1" fillId="6" borderId="0" applyNumberFormat="0" applyBorder="0" applyAlignment="0" applyProtection="0">
      <alignment vertical="center"/>
    </xf>
    <xf numFmtId="0" fontId="55" fillId="9" borderId="0" applyNumberFormat="0" applyBorder="0" applyAlignment="0" applyProtection="0">
      <alignment vertical="center"/>
    </xf>
    <xf numFmtId="0" fontId="1" fillId="22" borderId="0" applyNumberFormat="0" applyBorder="0" applyAlignment="0" applyProtection="0">
      <alignment vertical="center"/>
    </xf>
    <xf numFmtId="0" fontId="13" fillId="0" borderId="0"/>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6" fillId="27" borderId="0" applyNumberFormat="0" applyBorder="0" applyAlignment="0" applyProtection="0">
      <alignment vertical="center"/>
    </xf>
    <xf numFmtId="0" fontId="80" fillId="9" borderId="0" applyNumberFormat="0" applyBorder="0" applyAlignment="0" applyProtection="0">
      <alignment vertical="center"/>
    </xf>
    <xf numFmtId="0" fontId="87" fillId="0" borderId="0"/>
    <xf numFmtId="0" fontId="1" fillId="15" borderId="0" applyNumberFormat="0" applyBorder="0" applyAlignment="0" applyProtection="0">
      <alignment vertical="center"/>
    </xf>
    <xf numFmtId="0" fontId="55" fillId="9" borderId="0" applyNumberFormat="0" applyBorder="0" applyAlignment="0" applyProtection="0">
      <alignment vertical="center"/>
    </xf>
    <xf numFmtId="0" fontId="1" fillId="23" borderId="0" applyNumberFormat="0" applyBorder="0" applyAlignment="0" applyProtection="0">
      <alignment vertical="center"/>
    </xf>
    <xf numFmtId="0" fontId="90" fillId="0" borderId="0" applyNumberFormat="0" applyFill="0" applyBorder="0" applyAlignment="0" applyProtection="0">
      <alignment vertical="center"/>
    </xf>
    <xf numFmtId="0" fontId="60" fillId="6" borderId="0" applyNumberFormat="0" applyBorder="0" applyAlignment="0" applyProtection="0">
      <alignment vertical="center"/>
    </xf>
    <xf numFmtId="0" fontId="56" fillId="25" borderId="0" applyNumberFormat="0" applyBorder="0" applyAlignment="0" applyProtection="0">
      <alignment vertical="center"/>
    </xf>
    <xf numFmtId="0" fontId="62" fillId="5" borderId="0" applyNumberFormat="0" applyBorder="0" applyAlignment="0" applyProtection="0">
      <alignment vertical="center"/>
    </xf>
    <xf numFmtId="0" fontId="56" fillId="7" borderId="0" applyNumberFormat="0" applyBorder="0" applyAlignment="0" applyProtection="0">
      <alignment vertical="center"/>
    </xf>
    <xf numFmtId="0" fontId="56" fillId="14" borderId="0" applyNumberFormat="0" applyBorder="0" applyAlignment="0" applyProtection="0">
      <alignment vertical="center"/>
    </xf>
    <xf numFmtId="0" fontId="76" fillId="0" borderId="0" applyNumberFormat="0" applyFill="0" applyBorder="0" applyAlignment="0" applyProtection="0">
      <alignment vertical="center"/>
    </xf>
    <xf numFmtId="0" fontId="54" fillId="15" borderId="0" applyNumberFormat="0" applyBorder="0" applyAlignment="0" applyProtection="0">
      <alignment vertical="center"/>
    </xf>
    <xf numFmtId="0" fontId="56" fillId="13" borderId="0" applyNumberFormat="0" applyBorder="0" applyAlignment="0" applyProtection="0">
      <alignment vertical="center"/>
    </xf>
    <xf numFmtId="0" fontId="1" fillId="24" borderId="0" applyNumberFormat="0" applyBorder="0" applyAlignment="0" applyProtection="0">
      <alignment vertical="center"/>
    </xf>
    <xf numFmtId="0" fontId="56" fillId="17" borderId="0" applyNumberFormat="0" applyBorder="0" applyAlignment="0" applyProtection="0">
      <alignment vertical="center"/>
    </xf>
    <xf numFmtId="0" fontId="62" fillId="5" borderId="0" applyNumberFormat="0" applyBorder="0" applyAlignment="0" applyProtection="0">
      <alignment vertical="center"/>
    </xf>
    <xf numFmtId="0" fontId="13" fillId="0" borderId="0"/>
    <xf numFmtId="0" fontId="62" fillId="5" borderId="0" applyNumberFormat="0" applyBorder="0" applyAlignment="0" applyProtection="0">
      <alignment vertical="center"/>
    </xf>
    <xf numFmtId="0" fontId="1" fillId="23" borderId="0" applyNumberFormat="0" applyBorder="0" applyAlignment="0" applyProtection="0">
      <alignment vertical="center"/>
    </xf>
    <xf numFmtId="0" fontId="64" fillId="8" borderId="17" applyNumberFormat="0" applyAlignment="0" applyProtection="0">
      <alignment vertical="center"/>
    </xf>
    <xf numFmtId="0" fontId="1" fillId="15" borderId="0" applyNumberFormat="0" applyBorder="0" applyAlignment="0" applyProtection="0">
      <alignment vertical="center"/>
    </xf>
    <xf numFmtId="0" fontId="62" fillId="5" borderId="0" applyNumberFormat="0" applyBorder="0" applyAlignment="0" applyProtection="0">
      <alignment vertical="center"/>
    </xf>
    <xf numFmtId="0" fontId="1" fillId="5" borderId="0" applyNumberFormat="0" applyBorder="0" applyAlignment="0" applyProtection="0">
      <alignment vertical="center"/>
    </xf>
    <xf numFmtId="0" fontId="55" fillId="6" borderId="0" applyNumberFormat="0" applyBorder="0" applyAlignment="0" applyProtection="0">
      <alignment vertical="center"/>
    </xf>
    <xf numFmtId="0" fontId="13" fillId="0" borderId="0"/>
    <xf numFmtId="0" fontId="1" fillId="6" borderId="0" applyNumberFormat="0" applyBorder="0" applyAlignment="0" applyProtection="0">
      <alignment vertical="center"/>
    </xf>
    <xf numFmtId="0" fontId="62" fillId="5" borderId="0" applyNumberFormat="0" applyBorder="0" applyAlignment="0" applyProtection="0">
      <alignment vertical="center"/>
    </xf>
    <xf numFmtId="0" fontId="78" fillId="19" borderId="17" applyNumberFormat="0" applyAlignment="0" applyProtection="0">
      <alignment vertical="center"/>
    </xf>
    <xf numFmtId="0" fontId="74" fillId="6" borderId="0" applyNumberFormat="0" applyBorder="0" applyAlignment="0" applyProtection="0"/>
    <xf numFmtId="0" fontId="1" fillId="25" borderId="0" applyNumberFormat="0" applyBorder="0" applyAlignment="0" applyProtection="0">
      <alignment vertical="center"/>
    </xf>
    <xf numFmtId="0" fontId="56" fillId="14" borderId="0" applyNumberFormat="0" applyBorder="0" applyAlignment="0" applyProtection="0">
      <alignment vertical="center"/>
    </xf>
    <xf numFmtId="0" fontId="55" fillId="6" borderId="0" applyNumberFormat="0" applyBorder="0" applyAlignment="0" applyProtection="0">
      <alignment vertical="center"/>
    </xf>
    <xf numFmtId="0" fontId="1" fillId="23" borderId="0" applyNumberFormat="0" applyBorder="0" applyAlignment="0" applyProtection="0">
      <alignment vertical="center"/>
    </xf>
    <xf numFmtId="0" fontId="60" fillId="9" borderId="0" applyNumberFormat="0" applyBorder="0" applyAlignment="0" applyProtection="0">
      <alignment vertical="center"/>
    </xf>
    <xf numFmtId="0" fontId="81" fillId="0" borderId="22" applyNumberFormat="0" applyFill="0" applyAlignment="0" applyProtection="0">
      <alignment vertical="center"/>
    </xf>
    <xf numFmtId="0" fontId="1" fillId="22" borderId="0" applyNumberFormat="0" applyBorder="0" applyAlignment="0" applyProtection="0">
      <alignment vertical="center"/>
    </xf>
    <xf numFmtId="0" fontId="55" fillId="6" borderId="0" applyNumberFormat="0" applyBorder="0" applyAlignment="0" applyProtection="0">
      <alignment vertical="center"/>
    </xf>
    <xf numFmtId="0" fontId="85" fillId="0" borderId="0"/>
    <xf numFmtId="0" fontId="62" fillId="5" borderId="0" applyNumberFormat="0" applyBorder="0" applyAlignment="0" applyProtection="0">
      <alignment vertical="center"/>
    </xf>
    <xf numFmtId="0" fontId="66" fillId="0" borderId="18" applyNumberFormat="0" applyFill="0" applyAlignment="0" applyProtection="0">
      <alignment vertical="center"/>
    </xf>
    <xf numFmtId="0" fontId="78" fillId="19" borderId="17" applyNumberFormat="0" applyAlignment="0" applyProtection="0">
      <alignment vertical="center"/>
    </xf>
    <xf numFmtId="0" fontId="1" fillId="24" borderId="0" applyNumberFormat="0" applyBorder="0" applyAlignment="0" applyProtection="0">
      <alignment vertical="center"/>
    </xf>
    <xf numFmtId="0" fontId="55" fillId="6" borderId="0" applyNumberFormat="0" applyBorder="0" applyAlignment="0" applyProtection="0">
      <alignment vertical="center"/>
    </xf>
    <xf numFmtId="41" fontId="7" fillId="0" borderId="0" applyFont="0" applyFill="0" applyBorder="0" applyAlignment="0" applyProtection="0">
      <alignment vertical="center"/>
    </xf>
    <xf numFmtId="0" fontId="54" fillId="15" borderId="0" applyNumberFormat="0" applyBorder="0" applyAlignment="0" applyProtection="0">
      <alignment vertical="center"/>
    </xf>
    <xf numFmtId="0" fontId="74" fillId="6" borderId="0" applyNumberFormat="0" applyBorder="0" applyAlignment="0" applyProtection="0"/>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alignment vertical="center"/>
    </xf>
    <xf numFmtId="0" fontId="68" fillId="5" borderId="0" applyNumberFormat="0" applyBorder="0" applyAlignment="0" applyProtection="0">
      <alignment vertical="center"/>
    </xf>
    <xf numFmtId="0" fontId="1" fillId="9"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6" fillId="25" borderId="0" applyNumberFormat="0" applyBorder="0" applyAlignment="0" applyProtection="0">
      <alignment vertical="center"/>
    </xf>
    <xf numFmtId="0" fontId="55" fillId="6" borderId="0" applyNumberFormat="0" applyBorder="0" applyAlignment="0" applyProtection="0">
      <alignment vertical="center"/>
    </xf>
    <xf numFmtId="0" fontId="1" fillId="22" borderId="0" applyNumberFormat="0" applyBorder="0" applyAlignment="0" applyProtection="0">
      <alignment vertical="center"/>
    </xf>
    <xf numFmtId="0" fontId="60" fillId="9" borderId="0" applyNumberFormat="0" applyBorder="0" applyAlignment="0" applyProtection="0">
      <alignment vertical="center"/>
    </xf>
    <xf numFmtId="0" fontId="82" fillId="8" borderId="0" applyNumberFormat="0" applyBorder="0" applyAlignment="0" applyProtection="0"/>
    <xf numFmtId="0" fontId="13" fillId="0" borderId="0"/>
    <xf numFmtId="0" fontId="62" fillId="5" borderId="0" applyNumberFormat="0" applyBorder="0" applyAlignment="0" applyProtection="0">
      <alignment vertical="center"/>
    </xf>
    <xf numFmtId="0" fontId="1" fillId="18" borderId="20" applyNumberFormat="0" applyFont="0" applyAlignment="0" applyProtection="0">
      <alignment vertical="center"/>
    </xf>
    <xf numFmtId="0" fontId="56" fillId="25" borderId="0" applyNumberFormat="0" applyBorder="0" applyAlignment="0" applyProtection="0">
      <alignment vertical="center"/>
    </xf>
    <xf numFmtId="0" fontId="55" fillId="6" borderId="0" applyNumberFormat="0" applyBorder="0" applyAlignment="0" applyProtection="0">
      <alignment vertical="center"/>
    </xf>
    <xf numFmtId="0" fontId="1" fillId="24" borderId="0" applyNumberFormat="0" applyBorder="0" applyAlignment="0" applyProtection="0">
      <alignment vertical="center"/>
    </xf>
    <xf numFmtId="0" fontId="92" fillId="0" borderId="22" applyNumberFormat="0" applyFill="0" applyAlignment="0" applyProtection="0">
      <alignment vertical="center"/>
    </xf>
    <xf numFmtId="0" fontId="78" fillId="19" borderId="17" applyNumberFormat="0" applyAlignment="0" applyProtection="0">
      <alignment vertical="center"/>
    </xf>
    <xf numFmtId="0" fontId="55" fillId="6" borderId="0" applyNumberFormat="0" applyBorder="0" applyAlignment="0" applyProtection="0">
      <alignment vertical="center"/>
    </xf>
    <xf numFmtId="0" fontId="62" fillId="15" borderId="0" applyNumberFormat="0" applyBorder="0" applyAlignment="0" applyProtection="0">
      <alignment vertical="center"/>
    </xf>
    <xf numFmtId="0" fontId="1" fillId="23" borderId="0" applyNumberFormat="0" applyBorder="0" applyAlignment="0" applyProtection="0">
      <alignment vertical="center"/>
    </xf>
    <xf numFmtId="0" fontId="82" fillId="26" borderId="0" applyNumberFormat="0" applyBorder="0" applyAlignment="0" applyProtection="0"/>
    <xf numFmtId="0" fontId="12" fillId="0" borderId="0">
      <alignment vertical="center"/>
    </xf>
    <xf numFmtId="0" fontId="64" fillId="8" borderId="17" applyNumberFormat="0" applyAlignment="0" applyProtection="0">
      <alignment vertical="center"/>
    </xf>
    <xf numFmtId="0" fontId="1" fillId="5" borderId="0" applyNumberFormat="0" applyBorder="0" applyAlignment="0" applyProtection="0">
      <alignment vertical="center"/>
    </xf>
    <xf numFmtId="0" fontId="71" fillId="15" borderId="0" applyNumberFormat="0" applyBorder="0" applyAlignment="0" applyProtection="0">
      <alignment vertical="center"/>
    </xf>
    <xf numFmtId="0" fontId="56" fillId="7" borderId="0" applyNumberFormat="0" applyBorder="0" applyAlignment="0" applyProtection="0">
      <alignment vertical="center"/>
    </xf>
    <xf numFmtId="0" fontId="1" fillId="5" borderId="0" applyNumberFormat="0" applyBorder="0" applyAlignment="0" applyProtection="0">
      <alignment vertical="center"/>
    </xf>
    <xf numFmtId="0" fontId="86" fillId="20" borderId="0" applyNumberFormat="0" applyBorder="0" applyAlignment="0" applyProtection="0">
      <alignment vertical="center"/>
    </xf>
    <xf numFmtId="0" fontId="12" fillId="0" borderId="0"/>
    <xf numFmtId="0" fontId="62" fillId="5" borderId="0" applyNumberFormat="0" applyBorder="0" applyAlignment="0" applyProtection="0">
      <alignment vertical="center"/>
    </xf>
    <xf numFmtId="0" fontId="62" fillId="15" borderId="0" applyNumberFormat="0" applyBorder="0" applyAlignment="0" applyProtection="0">
      <alignment vertical="center"/>
    </xf>
    <xf numFmtId="0" fontId="1" fillId="5" borderId="0" applyNumberFormat="0" applyBorder="0" applyAlignment="0" applyProtection="0">
      <alignment vertical="center"/>
    </xf>
    <xf numFmtId="0" fontId="62" fillId="5" borderId="0" applyNumberFormat="0" applyBorder="0" applyAlignment="0" applyProtection="0">
      <alignment vertical="center"/>
    </xf>
    <xf numFmtId="0" fontId="4" fillId="0" borderId="0" applyNumberFormat="0" applyFill="0" applyBorder="0" applyAlignment="0" applyProtection="0">
      <alignment vertical="center"/>
    </xf>
    <xf numFmtId="0" fontId="1" fillId="9" borderId="0" applyNumberFormat="0" applyBorder="0" applyAlignment="0" applyProtection="0">
      <alignment vertical="center"/>
    </xf>
    <xf numFmtId="0" fontId="56" fillId="27" borderId="0" applyNumberFormat="0" applyBorder="0" applyAlignment="0" applyProtection="0">
      <alignment vertical="center"/>
    </xf>
    <xf numFmtId="0" fontId="56" fillId="22" borderId="0" applyNumberFormat="0" applyBorder="0" applyAlignment="0" applyProtection="0">
      <alignment vertical="center"/>
    </xf>
    <xf numFmtId="0" fontId="1" fillId="5" borderId="0" applyNumberFormat="0" applyBorder="0" applyAlignment="0" applyProtection="0">
      <alignment vertical="center"/>
    </xf>
    <xf numFmtId="0" fontId="82" fillId="21" borderId="0" applyNumberFormat="0" applyBorder="0" applyAlignment="0" applyProtection="0"/>
    <xf numFmtId="0" fontId="78" fillId="19" borderId="17" applyNumberFormat="0" applyAlignment="0" applyProtection="0">
      <alignment vertical="center"/>
    </xf>
    <xf numFmtId="0" fontId="71" fillId="15" borderId="0" applyNumberFormat="0" applyBorder="0" applyAlignment="0" applyProtection="0">
      <alignment vertical="center"/>
    </xf>
    <xf numFmtId="0" fontId="56" fillId="22" borderId="0" applyNumberFormat="0" applyBorder="0" applyAlignment="0" applyProtection="0">
      <alignment vertical="center"/>
    </xf>
    <xf numFmtId="0" fontId="73" fillId="0" borderId="0"/>
    <xf numFmtId="0" fontId="1" fillId="10" borderId="0" applyNumberFormat="0" applyBorder="0" applyAlignment="0" applyProtection="0">
      <alignment vertical="center"/>
    </xf>
    <xf numFmtId="0" fontId="59" fillId="8" borderId="15" applyNumberFormat="0" applyAlignment="0" applyProtection="0">
      <alignment vertical="center"/>
    </xf>
    <xf numFmtId="0" fontId="86" fillId="25" borderId="0" applyNumberFormat="0" applyBorder="0" applyAlignment="0" applyProtection="0">
      <alignment vertical="center"/>
    </xf>
    <xf numFmtId="0" fontId="12" fillId="0" borderId="0"/>
    <xf numFmtId="0" fontId="62" fillId="5" borderId="0" applyNumberFormat="0" applyBorder="0" applyAlignment="0" applyProtection="0">
      <alignment vertical="center"/>
    </xf>
    <xf numFmtId="0" fontId="7" fillId="24" borderId="0" applyNumberFormat="0" applyBorder="0" applyAlignment="0" applyProtection="0"/>
    <xf numFmtId="0" fontId="62" fillId="5" borderId="0" applyNumberFormat="0" applyBorder="0" applyAlignment="0" applyProtection="0">
      <alignment vertical="center"/>
    </xf>
    <xf numFmtId="0" fontId="68"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6" fillId="14" borderId="0" applyNumberFormat="0" applyBorder="0" applyAlignment="0" applyProtection="0">
      <alignment vertical="center"/>
    </xf>
    <xf numFmtId="0" fontId="73" fillId="0" borderId="0"/>
    <xf numFmtId="0" fontId="55" fillId="6" borderId="0" applyNumberFormat="0" applyBorder="0" applyAlignment="0" applyProtection="0">
      <alignment vertical="center"/>
    </xf>
    <xf numFmtId="0" fontId="56" fillId="7" borderId="0" applyNumberFormat="0" applyBorder="0" applyAlignment="0" applyProtection="0">
      <alignment vertical="center"/>
    </xf>
    <xf numFmtId="0" fontId="56" fillId="14" borderId="0" applyNumberFormat="0" applyBorder="0" applyAlignment="0" applyProtection="0">
      <alignment vertical="center"/>
    </xf>
    <xf numFmtId="0" fontId="55" fillId="6" borderId="0" applyNumberFormat="0" applyBorder="0" applyAlignment="0" applyProtection="0">
      <alignment vertical="center"/>
    </xf>
    <xf numFmtId="0" fontId="7" fillId="24" borderId="0" applyNumberFormat="0" applyBorder="0" applyAlignment="0" applyProtection="0"/>
    <xf numFmtId="0" fontId="62" fillId="5" borderId="0" applyNumberFormat="0" applyBorder="0" applyAlignment="0" applyProtection="0">
      <alignment vertical="center"/>
    </xf>
    <xf numFmtId="0" fontId="58" fillId="0" borderId="0" applyNumberFormat="0" applyFill="0" applyBorder="0" applyAlignment="0" applyProtection="0">
      <alignment vertical="center"/>
    </xf>
    <xf numFmtId="0" fontId="1" fillId="15" borderId="0" applyNumberFormat="0" applyBorder="0" applyAlignment="0" applyProtection="0">
      <alignment vertical="center"/>
    </xf>
    <xf numFmtId="0" fontId="1" fillId="23" borderId="0" applyNumberFormat="0" applyBorder="0" applyAlignment="0" applyProtection="0">
      <alignment vertical="center"/>
    </xf>
    <xf numFmtId="0" fontId="62" fillId="5" borderId="0" applyNumberFormat="0" applyBorder="0" applyAlignment="0" applyProtection="0">
      <alignment vertical="center"/>
    </xf>
    <xf numFmtId="0" fontId="1" fillId="5" borderId="0" applyNumberFormat="0" applyBorder="0" applyAlignment="0" applyProtection="0">
      <alignment vertical="center"/>
    </xf>
    <xf numFmtId="0" fontId="56" fillId="12" borderId="0" applyNumberFormat="0" applyBorder="0" applyAlignment="0" applyProtection="0">
      <alignment vertical="center"/>
    </xf>
    <xf numFmtId="0" fontId="61" fillId="11" borderId="16" applyNumberFormat="0" applyAlignment="0" applyProtection="0">
      <alignment vertical="center"/>
    </xf>
    <xf numFmtId="0" fontId="67" fillId="0" borderId="0" applyNumberFormat="0" applyFill="0" applyBorder="0" applyAlignment="0" applyProtection="0">
      <alignment vertical="top"/>
      <protection locked="0"/>
    </xf>
    <xf numFmtId="0" fontId="54" fillId="15" borderId="0" applyNumberFormat="0" applyBorder="0" applyAlignment="0" applyProtection="0">
      <alignment vertical="center"/>
    </xf>
    <xf numFmtId="0" fontId="56" fillId="12" borderId="0" applyNumberFormat="0" applyBorder="0" applyAlignment="0" applyProtection="0">
      <alignment vertical="center"/>
    </xf>
    <xf numFmtId="0" fontId="71" fillId="15" borderId="0" applyNumberFormat="0" applyBorder="0" applyAlignment="0" applyProtection="0">
      <alignment vertical="center"/>
    </xf>
    <xf numFmtId="0" fontId="55" fillId="6" borderId="0" applyNumberFormat="0" applyBorder="0" applyAlignment="0" applyProtection="0">
      <alignment vertical="center"/>
    </xf>
    <xf numFmtId="0" fontId="86" fillId="27" borderId="0" applyNumberFormat="0" applyBorder="0" applyAlignment="0" applyProtection="0">
      <alignment vertical="center"/>
    </xf>
    <xf numFmtId="0" fontId="54" fillId="15" borderId="0" applyNumberFormat="0" applyBorder="0" applyAlignment="0" applyProtection="0">
      <alignment vertical="center"/>
    </xf>
    <xf numFmtId="0" fontId="71" fillId="1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9" fillId="16" borderId="0" applyNumberFormat="0" applyBorder="0" applyAlignment="0" applyProtection="0">
      <alignment vertical="center"/>
    </xf>
    <xf numFmtId="0" fontId="56" fillId="27" borderId="0" applyNumberFormat="0" applyBorder="0" applyAlignment="0" applyProtection="0">
      <alignment vertical="center"/>
    </xf>
    <xf numFmtId="0" fontId="62" fillId="5" borderId="0" applyNumberFormat="0" applyBorder="0" applyAlignment="0" applyProtection="0">
      <alignment vertical="center"/>
    </xf>
    <xf numFmtId="0" fontId="55" fillId="9" borderId="0" applyNumberFormat="0" applyBorder="0" applyAlignment="0" applyProtection="0">
      <alignment vertical="center"/>
    </xf>
    <xf numFmtId="0" fontId="71" fillId="5" borderId="0" applyNumberFormat="0" applyBorder="0" applyAlignment="0" applyProtection="0"/>
    <xf numFmtId="0" fontId="13" fillId="0" borderId="0"/>
    <xf numFmtId="0" fontId="1" fillId="6" borderId="0" applyNumberFormat="0" applyBorder="0" applyAlignment="0" applyProtection="0">
      <alignment vertical="center"/>
    </xf>
    <xf numFmtId="0" fontId="55" fillId="6" borderId="0" applyNumberFormat="0" applyBorder="0" applyAlignment="0" applyProtection="0">
      <alignment vertical="center"/>
    </xf>
    <xf numFmtId="0" fontId="1" fillId="9" borderId="0" applyNumberFormat="0" applyBorder="0" applyAlignment="0" applyProtection="0">
      <alignment vertical="center"/>
    </xf>
    <xf numFmtId="0" fontId="61" fillId="11" borderId="16" applyNumberFormat="0" applyAlignment="0" applyProtection="0">
      <alignment vertical="center"/>
    </xf>
    <xf numFmtId="0" fontId="55" fillId="6" borderId="0" applyNumberFormat="0" applyBorder="0" applyAlignment="0" applyProtection="0">
      <alignment vertical="center"/>
    </xf>
    <xf numFmtId="0" fontId="1" fillId="19" borderId="0" applyNumberFormat="0" applyBorder="0" applyAlignment="0" applyProtection="0">
      <alignment vertical="center"/>
    </xf>
    <xf numFmtId="0" fontId="62" fillId="5" borderId="0" applyNumberFormat="0" applyBorder="0" applyAlignment="0" applyProtection="0">
      <alignment vertical="center"/>
    </xf>
    <xf numFmtId="0" fontId="1" fillId="22" borderId="0" applyNumberFormat="0" applyBorder="0" applyAlignment="0" applyProtection="0">
      <alignment vertical="center"/>
    </xf>
    <xf numFmtId="0" fontId="62" fillId="15" borderId="0" applyNumberFormat="0" applyBorder="0" applyAlignment="0" applyProtection="0">
      <alignment vertical="center"/>
    </xf>
    <xf numFmtId="0" fontId="12" fillId="0" borderId="0">
      <alignment vertical="center"/>
    </xf>
    <xf numFmtId="0" fontId="4" fillId="0" borderId="0" applyNumberFormat="0" applyFill="0" applyBorder="0" applyAlignment="0" applyProtection="0">
      <alignment vertical="center"/>
    </xf>
    <xf numFmtId="0" fontId="56" fillId="20" borderId="0" applyNumberFormat="0" applyBorder="0" applyAlignment="0" applyProtection="0">
      <alignment vertical="center"/>
    </xf>
    <xf numFmtId="0" fontId="62" fillId="5" borderId="0" applyNumberFormat="0" applyBorder="0" applyAlignment="0" applyProtection="0">
      <alignment vertical="center"/>
    </xf>
    <xf numFmtId="0" fontId="62" fillId="15" borderId="0" applyNumberFormat="0" applyBorder="0" applyAlignment="0" applyProtection="0">
      <alignment vertical="center"/>
    </xf>
    <xf numFmtId="0" fontId="54" fillId="15" borderId="0" applyNumberFormat="0" applyBorder="0" applyAlignment="0" applyProtection="0">
      <alignment vertical="center"/>
    </xf>
    <xf numFmtId="0" fontId="62" fillId="5" borderId="0" applyNumberFormat="0" applyBorder="0" applyAlignment="0" applyProtection="0">
      <alignment vertical="center"/>
    </xf>
    <xf numFmtId="9" fontId="1" fillId="0" borderId="0" applyFont="0" applyFill="0" applyBorder="0" applyAlignment="0" applyProtection="0">
      <alignment vertical="center"/>
    </xf>
    <xf numFmtId="0" fontId="55" fillId="6" borderId="0" applyNumberFormat="0" applyBorder="0" applyAlignment="0" applyProtection="0">
      <alignment vertical="center"/>
    </xf>
    <xf numFmtId="0" fontId="7" fillId="19" borderId="0" applyNumberFormat="0" applyBorder="0" applyAlignment="0" applyProtection="0"/>
    <xf numFmtId="0" fontId="78" fillId="19" borderId="17" applyNumberFormat="0" applyAlignment="0" applyProtection="0">
      <alignment vertical="center"/>
    </xf>
    <xf numFmtId="0" fontId="97" fillId="0" borderId="0" applyNumberFormat="0" applyFill="0" applyBorder="0" applyAlignment="0" applyProtection="0">
      <alignment vertical="top"/>
      <protection locked="0"/>
    </xf>
    <xf numFmtId="0" fontId="56" fillId="27" borderId="0" applyNumberFormat="0" applyBorder="0" applyAlignment="0" applyProtection="0">
      <alignment vertical="center"/>
    </xf>
    <xf numFmtId="0" fontId="55" fillId="6" borderId="0" applyNumberFormat="0" applyBorder="0" applyAlignment="0" applyProtection="0">
      <alignment vertical="center"/>
    </xf>
    <xf numFmtId="0" fontId="83" fillId="0" borderId="23" applyNumberFormat="0" applyFill="0" applyAlignment="0" applyProtection="0">
      <alignment vertical="center"/>
    </xf>
    <xf numFmtId="0" fontId="64" fillId="8" borderId="17" applyNumberFormat="0" applyAlignment="0" applyProtection="0">
      <alignment vertical="center"/>
    </xf>
    <xf numFmtId="0" fontId="56" fillId="22"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15" borderId="0" applyNumberFormat="0" applyBorder="0" applyAlignment="0" applyProtection="0">
      <alignment vertical="center"/>
    </xf>
    <xf numFmtId="0" fontId="1" fillId="6" borderId="0" applyNumberFormat="0" applyBorder="0" applyAlignment="0" applyProtection="0">
      <alignment vertical="center"/>
    </xf>
    <xf numFmtId="0" fontId="91" fillId="0" borderId="0" applyNumberFormat="0" applyFill="0" applyBorder="0" applyAlignment="0" applyProtection="0">
      <alignment vertical="center"/>
    </xf>
    <xf numFmtId="0" fontId="78" fillId="19" borderId="17" applyNumberFormat="0" applyAlignment="0" applyProtection="0">
      <alignment vertical="center"/>
    </xf>
    <xf numFmtId="0" fontId="62" fillId="5" borderId="0" applyNumberFormat="0" applyBorder="0" applyAlignment="0" applyProtection="0">
      <alignment vertical="center"/>
    </xf>
    <xf numFmtId="0" fontId="80" fillId="9" borderId="0" applyNumberFormat="0" applyBorder="0" applyAlignment="0" applyProtection="0">
      <alignment vertical="center"/>
    </xf>
    <xf numFmtId="0" fontId="1" fillId="25" borderId="0" applyNumberFormat="0" applyBorder="0" applyAlignment="0" applyProtection="0">
      <alignment vertical="center"/>
    </xf>
    <xf numFmtId="0" fontId="1" fillId="5" borderId="0" applyNumberFormat="0" applyBorder="0" applyAlignment="0" applyProtection="0">
      <alignment vertical="center"/>
    </xf>
    <xf numFmtId="0" fontId="56" fillId="27" borderId="0" applyNumberFormat="0" applyBorder="0" applyAlignment="0" applyProtection="0">
      <alignment vertical="center"/>
    </xf>
    <xf numFmtId="0" fontId="69" fillId="16" borderId="0" applyNumberFormat="0" applyBorder="0" applyAlignment="0" applyProtection="0">
      <alignment vertical="center"/>
    </xf>
    <xf numFmtId="0" fontId="78" fillId="19" borderId="17" applyNumberFormat="0" applyAlignment="0" applyProtection="0">
      <alignment vertical="center"/>
    </xf>
    <xf numFmtId="189" fontId="12" fillId="0" borderId="0" applyFont="0" applyFill="0" applyBorder="0" applyAlignment="0" applyProtection="0"/>
    <xf numFmtId="0" fontId="70" fillId="0" borderId="19" applyNumberFormat="0" applyFill="0" applyAlignment="0" applyProtection="0">
      <alignment vertical="center"/>
    </xf>
    <xf numFmtId="0" fontId="72" fillId="5" borderId="0" applyNumberFormat="0" applyBorder="0" applyAlignment="0" applyProtection="0">
      <alignment vertical="center"/>
    </xf>
    <xf numFmtId="0" fontId="62" fillId="5" borderId="0" applyNumberFormat="0" applyBorder="0" applyAlignment="0" applyProtection="0">
      <alignment vertical="center"/>
    </xf>
    <xf numFmtId="0" fontId="85" fillId="0" borderId="0"/>
    <xf numFmtId="0" fontId="55" fillId="9" borderId="0" applyNumberFormat="0" applyBorder="0" applyAlignment="0" applyProtection="0">
      <alignment vertical="center"/>
    </xf>
    <xf numFmtId="0" fontId="61" fillId="11" borderId="16" applyNumberFormat="0" applyAlignment="0" applyProtection="0">
      <alignment vertical="center"/>
    </xf>
    <xf numFmtId="0" fontId="56" fillId="14" borderId="0" applyNumberFormat="0" applyBorder="0" applyAlignment="0" applyProtection="0">
      <alignment vertical="center"/>
    </xf>
    <xf numFmtId="49" fontId="73" fillId="0" borderId="0" applyFont="0" applyFill="0" applyBorder="0" applyAlignment="0" applyProtection="0"/>
    <xf numFmtId="0" fontId="7" fillId="8" borderId="0" applyNumberFormat="0" applyBorder="0" applyAlignment="0" applyProtection="0"/>
    <xf numFmtId="0" fontId="56" fillId="14" borderId="0" applyNumberFormat="0" applyBorder="0" applyAlignment="0" applyProtection="0">
      <alignment vertical="center"/>
    </xf>
    <xf numFmtId="0" fontId="1" fillId="6" borderId="0" applyNumberFormat="0" applyBorder="0" applyAlignment="0" applyProtection="0">
      <alignment vertical="center"/>
    </xf>
    <xf numFmtId="0" fontId="79" fillId="0" borderId="0" applyProtection="0"/>
    <xf numFmtId="0" fontId="60" fillId="6" borderId="0" applyNumberFormat="0" applyBorder="0" applyAlignment="0" applyProtection="0">
      <alignment vertical="center"/>
    </xf>
    <xf numFmtId="0" fontId="80" fillId="9" borderId="0" applyNumberFormat="0" applyBorder="0" applyAlignment="0" applyProtection="0">
      <alignment vertical="center"/>
    </xf>
    <xf numFmtId="0" fontId="1" fillId="23" borderId="0" applyNumberFormat="0" applyBorder="0" applyAlignment="0" applyProtection="0">
      <alignment vertical="center"/>
    </xf>
    <xf numFmtId="0" fontId="76" fillId="0" borderId="0" applyNumberFormat="0" applyFill="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71" fillId="15" borderId="0" applyNumberFormat="0" applyBorder="0" applyAlignment="0" applyProtection="0">
      <alignment vertical="center"/>
    </xf>
    <xf numFmtId="0" fontId="62" fillId="5" borderId="0" applyNumberFormat="0" applyBorder="0" applyAlignment="0" applyProtection="0">
      <alignment vertical="center"/>
    </xf>
    <xf numFmtId="0" fontId="56" fillId="22" borderId="0" applyNumberFormat="0" applyBorder="0" applyAlignment="0" applyProtection="0">
      <alignment vertical="center"/>
    </xf>
    <xf numFmtId="0" fontId="1" fillId="9" borderId="0" applyNumberFormat="0" applyBorder="0" applyAlignment="0" applyProtection="0">
      <alignment vertical="center"/>
    </xf>
    <xf numFmtId="0" fontId="74" fillId="6" borderId="0" applyNumberFormat="0" applyBorder="0" applyAlignment="0" applyProtection="0"/>
    <xf numFmtId="0" fontId="1" fillId="10" borderId="0" applyNumberFormat="0" applyBorder="0" applyAlignment="0" applyProtection="0">
      <alignment vertical="center"/>
    </xf>
    <xf numFmtId="0" fontId="7" fillId="15" borderId="0" applyNumberFormat="0" applyBorder="0" applyAlignment="0" applyProtection="0"/>
    <xf numFmtId="0" fontId="1" fillId="19" borderId="0" applyNumberFormat="0" applyBorder="0" applyAlignment="0" applyProtection="0">
      <alignment vertical="center"/>
    </xf>
    <xf numFmtId="0" fontId="81" fillId="0" borderId="22" applyNumberFormat="0" applyFill="0" applyAlignment="0" applyProtection="0">
      <alignment vertical="center"/>
    </xf>
    <xf numFmtId="0" fontId="83" fillId="0" borderId="23" applyNumberFormat="0" applyFill="0" applyAlignment="0" applyProtection="0">
      <alignment vertical="center"/>
    </xf>
    <xf numFmtId="0" fontId="7" fillId="18" borderId="0" applyNumberFormat="0" applyBorder="0" applyAlignment="0" applyProtection="0"/>
    <xf numFmtId="0" fontId="74" fillId="6" borderId="0" applyNumberFormat="0" applyBorder="0" applyAlignment="0" applyProtection="0"/>
    <xf numFmtId="0" fontId="1" fillId="10" borderId="0" applyNumberFormat="0" applyBorder="0" applyAlignment="0" applyProtection="0">
      <alignment vertical="center"/>
    </xf>
    <xf numFmtId="0" fontId="90" fillId="0" borderId="0" applyNumberFormat="0" applyFill="0" applyBorder="0" applyAlignment="0" applyProtection="0">
      <alignment vertical="center"/>
    </xf>
    <xf numFmtId="0" fontId="71" fillId="5" borderId="0" applyNumberFormat="0" applyBorder="0" applyAlignment="0" applyProtection="0"/>
    <xf numFmtId="0" fontId="78" fillId="19" borderId="17" applyNumberFormat="0" applyAlignment="0" applyProtection="0">
      <alignment vertical="center"/>
    </xf>
    <xf numFmtId="0" fontId="61" fillId="11" borderId="16" applyNumberFormat="0" applyAlignment="0" applyProtection="0">
      <alignment vertical="center"/>
    </xf>
    <xf numFmtId="0" fontId="1" fillId="15" borderId="0" applyNumberFormat="0" applyBorder="0" applyAlignment="0" applyProtection="0">
      <alignment vertical="center"/>
    </xf>
    <xf numFmtId="0" fontId="55" fillId="6" borderId="0" applyNumberFormat="0" applyBorder="0" applyAlignment="0" applyProtection="0">
      <alignment vertical="center"/>
    </xf>
    <xf numFmtId="0" fontId="12" fillId="0" borderId="0"/>
    <xf numFmtId="0" fontId="1" fillId="9" borderId="0" applyNumberFormat="0" applyBorder="0" applyAlignment="0" applyProtection="0">
      <alignment vertical="center"/>
    </xf>
    <xf numFmtId="0" fontId="62" fillId="5" borderId="0" applyNumberFormat="0" applyBorder="0" applyAlignment="0" applyProtection="0">
      <alignment vertical="center"/>
    </xf>
    <xf numFmtId="0" fontId="59" fillId="8" borderId="15" applyNumberFormat="0" applyAlignment="0" applyProtection="0">
      <alignment vertical="center"/>
    </xf>
    <xf numFmtId="0" fontId="56" fillId="20" borderId="0" applyNumberFormat="0" applyBorder="0" applyAlignment="0" applyProtection="0">
      <alignment vertical="center"/>
    </xf>
    <xf numFmtId="0" fontId="80" fillId="9" borderId="0" applyNumberFormat="0" applyBorder="0" applyAlignment="0" applyProtection="0">
      <alignment vertical="center"/>
    </xf>
    <xf numFmtId="0" fontId="62" fillId="5" borderId="0" applyNumberFormat="0" applyBorder="0" applyAlignment="0" applyProtection="0">
      <alignment vertical="center"/>
    </xf>
    <xf numFmtId="0" fontId="78" fillId="19" borderId="17" applyNumberFormat="0" applyAlignment="0" applyProtection="0">
      <alignment vertical="center"/>
    </xf>
    <xf numFmtId="0" fontId="76" fillId="0" borderId="0" applyNumberFormat="0" applyFill="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1" fillId="9" borderId="0" applyNumberFormat="0" applyBorder="0" applyAlignment="0" applyProtection="0">
      <alignment vertical="center"/>
    </xf>
    <xf numFmtId="0" fontId="72" fillId="24" borderId="0" applyNumberFormat="0" applyBorder="0" applyAlignment="0" applyProtection="0">
      <alignment vertical="center"/>
    </xf>
    <xf numFmtId="0" fontId="62" fillId="5" borderId="0" applyNumberFormat="0" applyBorder="0" applyAlignment="0" applyProtection="0">
      <alignment vertical="center"/>
    </xf>
    <xf numFmtId="0" fontId="73" fillId="0" borderId="0"/>
    <xf numFmtId="0" fontId="84" fillId="0" borderId="24" applyNumberFormat="0" applyFill="0" applyAlignment="0" applyProtection="0">
      <alignment vertical="center"/>
    </xf>
    <xf numFmtId="0" fontId="1" fillId="22" borderId="0" applyNumberFormat="0" applyBorder="0" applyAlignment="0" applyProtection="0">
      <alignment vertical="center"/>
    </xf>
    <xf numFmtId="0" fontId="82" fillId="26" borderId="0" applyNumberFormat="0" applyBorder="0" applyAlignment="0" applyProtection="0"/>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55" fillId="6" borderId="0" applyNumberFormat="0" applyBorder="0" applyAlignment="0" applyProtection="0">
      <alignment vertical="center"/>
    </xf>
    <xf numFmtId="0" fontId="1" fillId="9" borderId="0" applyNumberFormat="0" applyBorder="0" applyAlignment="0" applyProtection="0">
      <alignment vertical="center"/>
    </xf>
    <xf numFmtId="0" fontId="74" fillId="6" borderId="0" applyNumberFormat="0" applyBorder="0" applyAlignment="0" applyProtection="0"/>
    <xf numFmtId="0" fontId="85" fillId="0" borderId="0"/>
    <xf numFmtId="0" fontId="55" fillId="6" borderId="0" applyNumberFormat="0" applyBorder="0" applyAlignment="0" applyProtection="0">
      <alignment vertical="center"/>
    </xf>
    <xf numFmtId="0" fontId="7" fillId="18" borderId="0" applyNumberFormat="0" applyBorder="0" applyAlignment="0" applyProtection="0"/>
    <xf numFmtId="0" fontId="81" fillId="0" borderId="0" applyNumberFormat="0" applyFill="0" applyBorder="0" applyAlignment="0" applyProtection="0">
      <alignment vertical="center"/>
    </xf>
    <xf numFmtId="0" fontId="55" fillId="6" borderId="0" applyNumberFormat="0" applyBorder="0" applyAlignment="0" applyProtection="0">
      <alignment vertical="center"/>
    </xf>
    <xf numFmtId="0" fontId="1" fillId="5" borderId="0" applyNumberFormat="0" applyBorder="0" applyAlignment="0" applyProtection="0">
      <alignment vertical="center"/>
    </xf>
    <xf numFmtId="0" fontId="55" fillId="9" borderId="0" applyNumberFormat="0" applyBorder="0" applyAlignment="0" applyProtection="0">
      <alignment vertical="center"/>
    </xf>
    <xf numFmtId="0" fontId="56" fillId="17" borderId="0" applyNumberFormat="0" applyBorder="0" applyAlignment="0" applyProtection="0">
      <alignment vertical="center"/>
    </xf>
    <xf numFmtId="0" fontId="62" fillId="5" borderId="0" applyNumberFormat="0" applyBorder="0" applyAlignment="0" applyProtection="0">
      <alignment vertical="center"/>
    </xf>
    <xf numFmtId="0" fontId="1" fillId="15" borderId="0" applyNumberFormat="0" applyBorder="0" applyAlignment="0" applyProtection="0">
      <alignment vertical="center"/>
    </xf>
    <xf numFmtId="0" fontId="56" fillId="14" borderId="0" applyNumberFormat="0" applyBorder="0" applyAlignment="0" applyProtection="0">
      <alignment vertical="center"/>
    </xf>
    <xf numFmtId="0" fontId="56" fillId="14" borderId="0" applyNumberFormat="0" applyBorder="0" applyAlignment="0" applyProtection="0">
      <alignment vertical="center"/>
    </xf>
    <xf numFmtId="0" fontId="60" fillId="6" borderId="0" applyNumberFormat="0" applyBorder="0" applyAlignment="0" applyProtection="0">
      <alignment vertical="center"/>
    </xf>
    <xf numFmtId="0" fontId="86" fillId="14" borderId="0" applyNumberFormat="0" applyBorder="0" applyAlignment="0" applyProtection="0">
      <alignment vertical="center"/>
    </xf>
    <xf numFmtId="0" fontId="55" fillId="6" borderId="0" applyNumberFormat="0" applyBorder="0" applyAlignment="0" applyProtection="0">
      <alignment vertical="center"/>
    </xf>
    <xf numFmtId="0" fontId="76" fillId="0" borderId="0" applyNumberFormat="0" applyFill="0" applyBorder="0" applyAlignment="0" applyProtection="0">
      <alignment vertical="center"/>
    </xf>
    <xf numFmtId="0" fontId="55" fillId="6" borderId="0" applyNumberFormat="0" applyBorder="0" applyAlignment="0" applyProtection="0">
      <alignment vertical="center"/>
    </xf>
    <xf numFmtId="0" fontId="71" fillId="5" borderId="0" applyNumberFormat="0" applyBorder="0" applyAlignment="0" applyProtection="0"/>
    <xf numFmtId="0" fontId="77" fillId="6" borderId="0" applyNumberFormat="0" applyBorder="0" applyAlignment="0" applyProtection="0">
      <alignment vertical="center"/>
    </xf>
    <xf numFmtId="0" fontId="62" fillId="5" borderId="0" applyNumberFormat="0" applyBorder="0" applyAlignment="0" applyProtection="0">
      <alignment vertical="center"/>
    </xf>
    <xf numFmtId="0" fontId="80" fillId="9" borderId="0" applyNumberFormat="0" applyBorder="0" applyAlignment="0" applyProtection="0">
      <alignment vertical="center"/>
    </xf>
    <xf numFmtId="0" fontId="64" fillId="8" borderId="17" applyNumberFormat="0" applyAlignment="0" applyProtection="0">
      <alignment vertical="center"/>
    </xf>
    <xf numFmtId="0" fontId="61" fillId="11" borderId="16" applyNumberFormat="0" applyAlignment="0" applyProtection="0">
      <alignment vertical="center"/>
    </xf>
    <xf numFmtId="0" fontId="86" fillId="25" borderId="0" applyNumberFormat="0" applyBorder="0" applyAlignment="0" applyProtection="0">
      <alignment vertical="center"/>
    </xf>
    <xf numFmtId="0" fontId="1" fillId="15" borderId="0" applyNumberFormat="0" applyBorder="0" applyAlignment="0" applyProtection="0">
      <alignment vertical="center"/>
    </xf>
    <xf numFmtId="0" fontId="62" fillId="5" borderId="0" applyNumberFormat="0" applyBorder="0" applyAlignment="0" applyProtection="0">
      <alignment vertical="center"/>
    </xf>
    <xf numFmtId="0" fontId="56" fillId="17" borderId="0" applyNumberFormat="0" applyBorder="0" applyAlignment="0" applyProtection="0">
      <alignment vertical="center"/>
    </xf>
    <xf numFmtId="0" fontId="56" fillId="12" borderId="0" applyNumberFormat="0" applyBorder="0" applyAlignment="0" applyProtection="0">
      <alignment vertical="center"/>
    </xf>
    <xf numFmtId="0" fontId="88" fillId="0" borderId="24" applyNumberFormat="0" applyFill="0" applyAlignment="0" applyProtection="0">
      <alignment vertical="center"/>
    </xf>
    <xf numFmtId="0" fontId="1" fillId="10" borderId="0" applyNumberFormat="0" applyBorder="0" applyAlignment="0" applyProtection="0">
      <alignment vertical="center"/>
    </xf>
    <xf numFmtId="0" fontId="71" fillId="15" borderId="0" applyNumberFormat="0" applyBorder="0" applyAlignment="0" applyProtection="0">
      <alignment vertical="center"/>
    </xf>
    <xf numFmtId="0" fontId="56" fillId="14" borderId="0" applyNumberFormat="0" applyBorder="0" applyAlignment="0" applyProtection="0">
      <alignment vertical="center"/>
    </xf>
    <xf numFmtId="0" fontId="82" fillId="19" borderId="0" applyNumberFormat="0" applyBorder="0" applyAlignment="0" applyProtection="0"/>
    <xf numFmtId="0" fontId="62" fillId="5" borderId="0" applyNumberFormat="0" applyBorder="0" applyAlignment="0" applyProtection="0">
      <alignment vertical="center"/>
    </xf>
    <xf numFmtId="0" fontId="7" fillId="19" borderId="0" applyNumberFormat="0" applyBorder="0" applyAlignment="0" applyProtection="0"/>
    <xf numFmtId="0" fontId="62" fillId="5" borderId="0" applyNumberFormat="0" applyBorder="0" applyAlignment="0" applyProtection="0">
      <alignment vertical="center"/>
    </xf>
    <xf numFmtId="0" fontId="1" fillId="15" borderId="0" applyNumberFormat="0" applyBorder="0" applyAlignment="0" applyProtection="0">
      <alignment vertical="center"/>
    </xf>
    <xf numFmtId="0" fontId="71" fillId="5" borderId="0" applyNumberFormat="0" applyBorder="0" applyAlignment="0" applyProtection="0"/>
    <xf numFmtId="0" fontId="76" fillId="0" borderId="0" applyNumberFormat="0" applyFill="0" applyBorder="0" applyAlignment="0" applyProtection="0">
      <alignment vertical="center"/>
    </xf>
    <xf numFmtId="0" fontId="54" fillId="15" borderId="0" applyNumberFormat="0" applyBorder="0" applyAlignment="0" applyProtection="0">
      <alignment vertical="center"/>
    </xf>
    <xf numFmtId="0" fontId="55" fillId="6" borderId="0" applyNumberFormat="0" applyBorder="0" applyAlignment="0" applyProtection="0">
      <alignment vertical="center"/>
    </xf>
    <xf numFmtId="0" fontId="85" fillId="0" borderId="0"/>
    <xf numFmtId="0" fontId="62" fillId="15" borderId="0" applyNumberFormat="0" applyBorder="0" applyAlignment="0" applyProtection="0">
      <alignment vertical="center"/>
    </xf>
    <xf numFmtId="0" fontId="74" fillId="6" borderId="0" applyNumberFormat="0" applyBorder="0" applyAlignment="0" applyProtection="0"/>
    <xf numFmtId="0" fontId="1" fillId="10" borderId="0" applyNumberFormat="0" applyBorder="0" applyAlignment="0" applyProtection="0">
      <alignment vertical="center"/>
    </xf>
    <xf numFmtId="0" fontId="65" fillId="0" borderId="18" applyNumberFormat="0" applyFill="0" applyAlignment="0" applyProtection="0">
      <alignment vertical="center"/>
    </xf>
    <xf numFmtId="0" fontId="62" fillId="5" borderId="0" applyNumberFormat="0" applyBorder="0" applyAlignment="0" applyProtection="0">
      <alignment vertical="center"/>
    </xf>
    <xf numFmtId="0" fontId="1" fillId="1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6" fillId="14" borderId="0" applyNumberFormat="0" applyBorder="0" applyAlignment="0" applyProtection="0">
      <alignment vertical="center"/>
    </xf>
    <xf numFmtId="0" fontId="62" fillId="15" borderId="0" applyNumberFormat="0" applyBorder="0" applyAlignment="0" applyProtection="0">
      <alignment vertical="center"/>
    </xf>
    <xf numFmtId="0" fontId="1" fillId="6" borderId="0" applyNumberFormat="0" applyBorder="0" applyAlignment="0" applyProtection="0">
      <alignment vertical="center"/>
    </xf>
    <xf numFmtId="0" fontId="1" fillId="10" borderId="0" applyNumberFormat="0" applyBorder="0" applyAlignment="0" applyProtection="0">
      <alignment vertical="center"/>
    </xf>
    <xf numFmtId="0" fontId="83" fillId="0" borderId="23" applyNumberFormat="0" applyFill="0" applyAlignment="0" applyProtection="0">
      <alignment vertical="center"/>
    </xf>
    <xf numFmtId="0" fontId="62" fillId="15" borderId="0" applyNumberFormat="0" applyBorder="0" applyAlignment="0" applyProtection="0">
      <alignment vertical="center"/>
    </xf>
    <xf numFmtId="0" fontId="56" fillId="21" borderId="0" applyNumberFormat="0" applyBorder="0" applyAlignment="0" applyProtection="0">
      <alignment vertical="center"/>
    </xf>
    <xf numFmtId="0" fontId="62" fillId="15" borderId="0" applyNumberFormat="0" applyBorder="0" applyAlignment="0" applyProtection="0">
      <alignment vertical="center"/>
    </xf>
    <xf numFmtId="0" fontId="12" fillId="0" borderId="0">
      <alignment vertical="center"/>
    </xf>
    <xf numFmtId="0" fontId="1" fillId="9" borderId="0" applyNumberFormat="0" applyBorder="0" applyAlignment="0" applyProtection="0">
      <alignment vertical="center"/>
    </xf>
    <xf numFmtId="0" fontId="1" fillId="24" borderId="0" applyNumberFormat="0" applyBorder="0" applyAlignment="0" applyProtection="0">
      <alignment vertical="center"/>
    </xf>
    <xf numFmtId="0" fontId="80" fillId="9" borderId="0" applyNumberFormat="0" applyBorder="0" applyAlignment="0" applyProtection="0">
      <alignment vertical="center"/>
    </xf>
    <xf numFmtId="0" fontId="62" fillId="5" borderId="0" applyNumberFormat="0" applyBorder="0" applyAlignment="0" applyProtection="0">
      <alignment vertical="center"/>
    </xf>
    <xf numFmtId="0" fontId="12" fillId="18" borderId="20" applyNumberFormat="0" applyFont="0" applyAlignment="0" applyProtection="0">
      <alignment vertical="center"/>
    </xf>
    <xf numFmtId="0" fontId="56" fillId="25" borderId="0" applyNumberFormat="0" applyBorder="0" applyAlignment="0" applyProtection="0">
      <alignment vertical="center"/>
    </xf>
    <xf numFmtId="0" fontId="62" fillId="5" borderId="0" applyNumberFormat="0" applyBorder="0" applyAlignment="0" applyProtection="0">
      <alignment vertical="center"/>
    </xf>
    <xf numFmtId="0" fontId="86" fillId="21" borderId="0" applyNumberFormat="0" applyBorder="0" applyAlignment="0" applyProtection="0">
      <alignment vertical="center"/>
    </xf>
    <xf numFmtId="0" fontId="80" fillId="9" borderId="0" applyNumberFormat="0" applyBorder="0" applyAlignment="0" applyProtection="0">
      <alignment vertical="center"/>
    </xf>
    <xf numFmtId="0" fontId="1" fillId="9" borderId="0" applyNumberFormat="0" applyBorder="0" applyAlignment="0" applyProtection="0">
      <alignment vertical="center"/>
    </xf>
    <xf numFmtId="0" fontId="55" fillId="6" borderId="0" applyNumberFormat="0" applyBorder="0" applyAlignment="0" applyProtection="0">
      <alignment vertical="center"/>
    </xf>
    <xf numFmtId="0" fontId="1" fillId="9" borderId="0" applyNumberFormat="0" applyBorder="0" applyAlignment="0" applyProtection="0">
      <alignment vertical="center"/>
    </xf>
    <xf numFmtId="0" fontId="62" fillId="15" borderId="0" applyNumberFormat="0" applyBorder="0" applyAlignment="0" applyProtection="0">
      <alignment vertical="center"/>
    </xf>
    <xf numFmtId="0" fontId="1" fillId="22" borderId="0" applyNumberFormat="0" applyBorder="0" applyAlignment="0" applyProtection="0">
      <alignment vertical="center"/>
    </xf>
    <xf numFmtId="9" fontId="12" fillId="0" borderId="0" applyFont="0" applyFill="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1" fillId="25" borderId="0" applyNumberFormat="0" applyBorder="0" applyAlignment="0" applyProtection="0">
      <alignment vertical="center"/>
    </xf>
    <xf numFmtId="0" fontId="1" fillId="5" borderId="0" applyNumberFormat="0" applyBorder="0" applyAlignment="0" applyProtection="0">
      <alignment vertical="center"/>
    </xf>
    <xf numFmtId="0" fontId="12" fillId="0" borderId="0">
      <alignment vertical="center"/>
    </xf>
    <xf numFmtId="0" fontId="62" fillId="5" borderId="0" applyNumberFormat="0" applyBorder="0" applyAlignment="0" applyProtection="0">
      <alignment vertical="center"/>
    </xf>
    <xf numFmtId="0" fontId="56" fillId="22" borderId="0" applyNumberFormat="0" applyBorder="0" applyAlignment="0" applyProtection="0">
      <alignment vertical="center"/>
    </xf>
    <xf numFmtId="0" fontId="82" fillId="7" borderId="0" applyNumberFormat="0" applyBorder="0" applyAlignment="0" applyProtection="0"/>
    <xf numFmtId="0" fontId="56" fillId="25" borderId="0" applyNumberFormat="0" applyBorder="0" applyAlignment="0" applyProtection="0">
      <alignment vertical="center"/>
    </xf>
    <xf numFmtId="0" fontId="60" fillId="9" borderId="0" applyNumberFormat="0" applyBorder="0" applyAlignment="0" applyProtection="0">
      <alignment vertical="center"/>
    </xf>
    <xf numFmtId="0" fontId="1" fillId="5" borderId="0" applyNumberFormat="0" applyBorder="0" applyAlignment="0" applyProtection="0">
      <alignment vertical="center"/>
    </xf>
    <xf numFmtId="199" fontId="73" fillId="0" borderId="13" applyFill="0" applyProtection="0">
      <alignment horizontal="right"/>
    </xf>
    <xf numFmtId="0" fontId="55" fillId="6" borderId="0" applyNumberFormat="0" applyBorder="0" applyAlignment="0" applyProtection="0">
      <alignment vertical="center"/>
    </xf>
    <xf numFmtId="0" fontId="12" fillId="18" borderId="20" applyNumberFormat="0" applyFont="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81" fillId="0" borderId="22" applyNumberFormat="0" applyFill="0" applyAlignment="0" applyProtection="0">
      <alignment vertical="center"/>
    </xf>
    <xf numFmtId="0" fontId="58" fillId="0" borderId="0" applyNumberFormat="0" applyFill="0" applyBorder="0" applyAlignment="0" applyProtection="0">
      <alignment vertical="center"/>
    </xf>
    <xf numFmtId="0" fontId="1" fillId="9" borderId="0" applyNumberFormat="0" applyBorder="0" applyAlignment="0" applyProtection="0">
      <alignment vertical="center"/>
    </xf>
    <xf numFmtId="0" fontId="56" fillId="20" borderId="0" applyNumberFormat="0" applyBorder="0" applyAlignment="0" applyProtection="0">
      <alignment vertical="center"/>
    </xf>
    <xf numFmtId="0" fontId="56" fillId="22" borderId="0" applyNumberFormat="0" applyBorder="0" applyAlignment="0" applyProtection="0">
      <alignment vertical="center"/>
    </xf>
    <xf numFmtId="0" fontId="86" fillId="20"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1" fillId="9" borderId="0" applyNumberFormat="0" applyBorder="0" applyAlignment="0" applyProtection="0">
      <alignment vertical="center"/>
    </xf>
    <xf numFmtId="0" fontId="55" fillId="6" borderId="0" applyNumberFormat="0" applyBorder="0" applyAlignment="0" applyProtection="0">
      <alignment vertical="center"/>
    </xf>
    <xf numFmtId="0" fontId="61" fillId="11" borderId="16" applyNumberFormat="0" applyAlignment="0" applyProtection="0">
      <alignment vertical="center"/>
    </xf>
    <xf numFmtId="0" fontId="1" fillId="19" borderId="0" applyNumberFormat="0" applyBorder="0" applyAlignment="0" applyProtection="0">
      <alignment vertical="center"/>
    </xf>
    <xf numFmtId="0" fontId="1" fillId="10" borderId="0" applyNumberFormat="0" applyBorder="0" applyAlignment="0" applyProtection="0">
      <alignment vertical="center"/>
    </xf>
    <xf numFmtId="0" fontId="55" fillId="6" borderId="0" applyNumberFormat="0" applyBorder="0" applyAlignment="0" applyProtection="0">
      <alignment vertical="center"/>
    </xf>
    <xf numFmtId="0" fontId="85" fillId="0" borderId="0"/>
    <xf numFmtId="0" fontId="60" fillId="9" borderId="0" applyNumberFormat="0" applyBorder="0" applyAlignment="0" applyProtection="0">
      <alignment vertical="center"/>
    </xf>
    <xf numFmtId="0" fontId="82" fillId="8" borderId="0" applyNumberFormat="0" applyBorder="0" applyAlignment="0" applyProtection="0"/>
    <xf numFmtId="0" fontId="56" fillId="25" borderId="0" applyNumberFormat="0" applyBorder="0" applyAlignment="0" applyProtection="0">
      <alignment vertical="center"/>
    </xf>
    <xf numFmtId="0" fontId="7" fillId="18" borderId="0" applyNumberFormat="0" applyBorder="0" applyAlignment="0" applyProtection="0"/>
    <xf numFmtId="0" fontId="60" fillId="9" borderId="0" applyNumberFormat="0" applyBorder="0" applyAlignment="0" applyProtection="0">
      <alignment vertical="center"/>
    </xf>
    <xf numFmtId="0" fontId="1" fillId="22" borderId="0" applyNumberFormat="0" applyBorder="0" applyAlignment="0" applyProtection="0">
      <alignment vertical="center"/>
    </xf>
    <xf numFmtId="0" fontId="71" fillId="15" borderId="0" applyNumberFormat="0" applyBorder="0" applyAlignment="0" applyProtection="0">
      <alignment vertical="center"/>
    </xf>
    <xf numFmtId="0" fontId="55" fillId="6" borderId="0" applyNumberFormat="0" applyBorder="0" applyAlignment="0" applyProtection="0">
      <alignment vertical="center"/>
    </xf>
    <xf numFmtId="0" fontId="82" fillId="26" borderId="0" applyNumberFormat="0" applyBorder="0" applyAlignment="0" applyProtection="0"/>
    <xf numFmtId="0" fontId="84" fillId="0" borderId="24" applyNumberFormat="0" applyFill="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86" fillId="14" borderId="0" applyNumberFormat="0" applyBorder="0" applyAlignment="0" applyProtection="0">
      <alignment vertical="center"/>
    </xf>
    <xf numFmtId="0" fontId="1" fillId="25" borderId="0" applyNumberFormat="0" applyBorder="0" applyAlignment="0" applyProtection="0">
      <alignment vertical="center"/>
    </xf>
    <xf numFmtId="0" fontId="83" fillId="0" borderId="23" applyNumberFormat="0" applyFill="0" applyAlignment="0" applyProtection="0">
      <alignment vertical="center"/>
    </xf>
    <xf numFmtId="0" fontId="12" fillId="0" borderId="0"/>
    <xf numFmtId="0" fontId="56" fillId="14" borderId="0" applyNumberFormat="0" applyBorder="0" applyAlignment="0" applyProtection="0">
      <alignment vertical="center"/>
    </xf>
    <xf numFmtId="0" fontId="62" fillId="5" borderId="0" applyNumberFormat="0" applyBorder="0" applyAlignment="0" applyProtection="0">
      <alignment vertical="center"/>
    </xf>
    <xf numFmtId="0" fontId="56" fillId="14" borderId="0" applyNumberFormat="0" applyBorder="0" applyAlignment="0" applyProtection="0">
      <alignment vertical="center"/>
    </xf>
    <xf numFmtId="0" fontId="12" fillId="0" borderId="0"/>
    <xf numFmtId="0" fontId="54" fillId="15" borderId="0" applyNumberFormat="0" applyBorder="0" applyAlignment="0" applyProtection="0">
      <alignment vertical="center"/>
    </xf>
    <xf numFmtId="0" fontId="55" fillId="6" borderId="0" applyNumberFormat="0" applyBorder="0" applyAlignment="0" applyProtection="0">
      <alignment vertical="center"/>
    </xf>
    <xf numFmtId="0" fontId="1" fillId="10" borderId="0" applyNumberFormat="0" applyBorder="0" applyAlignment="0" applyProtection="0">
      <alignment vertical="center"/>
    </xf>
    <xf numFmtId="0" fontId="56" fillId="7" borderId="0" applyNumberFormat="0" applyBorder="0" applyAlignment="0" applyProtection="0">
      <alignment vertical="center"/>
    </xf>
    <xf numFmtId="0" fontId="64" fillId="8" borderId="17" applyNumberFormat="0" applyAlignment="0" applyProtection="0">
      <alignment vertical="center"/>
    </xf>
    <xf numFmtId="0" fontId="85" fillId="0" borderId="0">
      <protection locked="0"/>
    </xf>
    <xf numFmtId="0" fontId="59" fillId="8" borderId="15" applyNumberFormat="0" applyAlignment="0" applyProtection="0">
      <alignment vertical="center"/>
    </xf>
    <xf numFmtId="0" fontId="1" fillId="9" borderId="0" applyNumberFormat="0" applyBorder="0" applyAlignment="0" applyProtection="0">
      <alignment vertical="center"/>
    </xf>
    <xf numFmtId="0" fontId="62" fillId="5" borderId="0" applyNumberFormat="0" applyBorder="0" applyAlignment="0" applyProtection="0">
      <alignment vertical="center"/>
    </xf>
    <xf numFmtId="0" fontId="56" fillId="22" borderId="0" applyNumberFormat="0" applyBorder="0" applyAlignment="0" applyProtection="0">
      <alignment vertical="center"/>
    </xf>
    <xf numFmtId="0" fontId="62" fillId="5" borderId="0" applyNumberFormat="0" applyBorder="0" applyAlignment="0" applyProtection="0">
      <alignment vertical="center"/>
    </xf>
    <xf numFmtId="0" fontId="77" fillId="6" borderId="0" applyNumberFormat="0" applyBorder="0" applyAlignment="0" applyProtection="0">
      <alignment vertical="center"/>
    </xf>
    <xf numFmtId="0" fontId="12" fillId="0" borderId="0"/>
    <xf numFmtId="0" fontId="71" fillId="15" borderId="0" applyNumberFormat="0" applyBorder="0" applyAlignment="0" applyProtection="0">
      <alignment vertical="center"/>
    </xf>
    <xf numFmtId="0" fontId="13" fillId="0" borderId="0"/>
    <xf numFmtId="0" fontId="7" fillId="24" borderId="0" applyNumberFormat="0" applyBorder="0" applyAlignment="0" applyProtection="0"/>
    <xf numFmtId="0" fontId="55" fillId="6" borderId="0" applyNumberFormat="0" applyBorder="0" applyAlignment="0" applyProtection="0">
      <alignment vertical="center"/>
    </xf>
    <xf numFmtId="0" fontId="56" fillId="21" borderId="0" applyNumberFormat="0" applyBorder="0" applyAlignment="0" applyProtection="0">
      <alignment vertical="center"/>
    </xf>
    <xf numFmtId="40" fontId="12" fillId="0" borderId="0" applyFont="0" applyFill="0" applyBorder="0" applyAlignment="0" applyProtection="0"/>
    <xf numFmtId="0" fontId="1" fillId="23" borderId="0" applyNumberFormat="0" applyBorder="0" applyAlignment="0" applyProtection="0">
      <alignment vertical="center"/>
    </xf>
    <xf numFmtId="0" fontId="62" fillId="5" borderId="0" applyNumberFormat="0" applyBorder="0" applyAlignment="0" applyProtection="0">
      <alignment vertical="center"/>
    </xf>
    <xf numFmtId="0" fontId="69" fillId="16" borderId="0" applyNumberFormat="0" applyBorder="0" applyAlignment="0" applyProtection="0">
      <alignment vertical="center"/>
    </xf>
    <xf numFmtId="0" fontId="76" fillId="0" borderId="0" applyNumberFormat="0" applyFill="0" applyBorder="0" applyAlignment="0" applyProtection="0">
      <alignment vertical="center"/>
    </xf>
    <xf numFmtId="0" fontId="62" fillId="5" borderId="0" applyNumberFormat="0" applyBorder="0" applyAlignment="0" applyProtection="0">
      <alignment vertical="center"/>
    </xf>
    <xf numFmtId="0" fontId="56" fillId="25" borderId="0" applyNumberFormat="0" applyBorder="0" applyAlignment="0" applyProtection="0">
      <alignment vertical="center"/>
    </xf>
    <xf numFmtId="0" fontId="61" fillId="11" borderId="16" applyNumberFormat="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1" fillId="23" borderId="0" applyNumberFormat="0" applyBorder="0" applyAlignment="0" applyProtection="0">
      <alignment vertical="center"/>
    </xf>
    <xf numFmtId="0" fontId="76" fillId="0" borderId="0" applyNumberFormat="0" applyFill="0" applyBorder="0" applyAlignment="0" applyProtection="0">
      <alignment vertical="center"/>
    </xf>
    <xf numFmtId="0" fontId="72" fillId="5" borderId="0" applyNumberFormat="0" applyBorder="0" applyAlignment="0" applyProtection="0">
      <alignment vertical="center"/>
    </xf>
    <xf numFmtId="0" fontId="56" fillId="20" borderId="0" applyNumberFormat="0" applyBorder="0" applyAlignment="0" applyProtection="0">
      <alignment vertical="center"/>
    </xf>
    <xf numFmtId="0" fontId="59" fillId="8" borderId="15" applyNumberFormat="0" applyAlignment="0" applyProtection="0">
      <alignment vertical="center"/>
    </xf>
    <xf numFmtId="0" fontId="82" fillId="26" borderId="0" applyNumberFormat="0" applyBorder="0" applyAlignment="0" applyProtection="0"/>
    <xf numFmtId="0" fontId="12" fillId="0" borderId="0"/>
    <xf numFmtId="0" fontId="60" fillId="6" borderId="0" applyNumberFormat="0" applyBorder="0" applyAlignment="0" applyProtection="0">
      <alignment vertical="center"/>
    </xf>
    <xf numFmtId="0" fontId="55" fillId="6" borderId="0" applyNumberFormat="0" applyBorder="0" applyAlignment="0" applyProtection="0">
      <alignment vertical="center"/>
    </xf>
    <xf numFmtId="0" fontId="24" fillId="0" borderId="0"/>
    <xf numFmtId="0" fontId="78" fillId="19" borderId="17" applyNumberFormat="0" applyAlignment="0" applyProtection="0">
      <alignment vertical="center"/>
    </xf>
    <xf numFmtId="0" fontId="71" fillId="5" borderId="0" applyNumberFormat="0" applyBorder="0" applyAlignment="0" applyProtection="0"/>
    <xf numFmtId="0" fontId="55" fillId="6" borderId="0" applyNumberFormat="0" applyBorder="0" applyAlignment="0" applyProtection="0">
      <alignment vertical="center"/>
    </xf>
    <xf numFmtId="0" fontId="1" fillId="23" borderId="0" applyNumberFormat="0" applyBorder="0" applyAlignment="0" applyProtection="0">
      <alignment vertical="center"/>
    </xf>
    <xf numFmtId="0" fontId="7" fillId="18" borderId="0" applyNumberFormat="0" applyBorder="0" applyAlignment="0" applyProtection="0"/>
    <xf numFmtId="0" fontId="62" fillId="5" borderId="0" applyNumberFormat="0" applyBorder="0" applyAlignment="0" applyProtection="0">
      <alignment vertical="center"/>
    </xf>
    <xf numFmtId="0" fontId="1" fillId="9" borderId="0" applyNumberFormat="0" applyBorder="0" applyAlignment="0" applyProtection="0">
      <alignment vertical="center"/>
    </xf>
    <xf numFmtId="0" fontId="55" fillId="6" borderId="0" applyNumberFormat="0" applyBorder="0" applyAlignment="0" applyProtection="0">
      <alignment vertical="center"/>
    </xf>
    <xf numFmtId="0" fontId="56" fillId="12" borderId="0" applyNumberFormat="0" applyBorder="0" applyAlignment="0" applyProtection="0">
      <alignment vertical="center"/>
    </xf>
    <xf numFmtId="0" fontId="80" fillId="9" borderId="0" applyNumberFormat="0" applyBorder="0" applyAlignment="0" applyProtection="0">
      <alignment vertical="center"/>
    </xf>
    <xf numFmtId="0" fontId="62" fillId="5" borderId="0" applyNumberFormat="0" applyBorder="0" applyAlignment="0" applyProtection="0">
      <alignment vertical="center"/>
    </xf>
    <xf numFmtId="0" fontId="80" fillId="9" borderId="0" applyNumberFormat="0" applyBorder="0" applyAlignment="0" applyProtection="0">
      <alignment vertical="center"/>
    </xf>
    <xf numFmtId="0" fontId="1" fillId="9" borderId="0" applyNumberFormat="0" applyBorder="0" applyAlignment="0" applyProtection="0">
      <alignment vertical="center"/>
    </xf>
    <xf numFmtId="0" fontId="71" fillId="15" borderId="0" applyNumberFormat="0" applyBorder="0" applyAlignment="0" applyProtection="0">
      <alignment vertical="center"/>
    </xf>
    <xf numFmtId="0" fontId="56" fillId="21" borderId="0" applyNumberFormat="0" applyBorder="0" applyAlignment="0" applyProtection="0">
      <alignment vertical="center"/>
    </xf>
    <xf numFmtId="0" fontId="1" fillId="24" borderId="0" applyNumberFormat="0" applyBorder="0" applyAlignment="0" applyProtection="0">
      <alignment vertical="center"/>
    </xf>
    <xf numFmtId="0" fontId="12" fillId="0" borderId="0">
      <alignment vertical="center"/>
    </xf>
    <xf numFmtId="0" fontId="55" fillId="6" borderId="0" applyNumberFormat="0" applyBorder="0" applyAlignment="0" applyProtection="0">
      <alignment vertical="center"/>
    </xf>
    <xf numFmtId="0" fontId="73" fillId="0" borderId="0"/>
    <xf numFmtId="0" fontId="1" fillId="10" borderId="0" applyNumberFormat="0" applyBorder="0" applyAlignment="0" applyProtection="0">
      <alignment vertical="center"/>
    </xf>
    <xf numFmtId="0" fontId="84" fillId="0" borderId="24" applyNumberFormat="0" applyFill="0" applyAlignment="0" applyProtection="0">
      <alignment vertical="center"/>
    </xf>
    <xf numFmtId="0" fontId="7" fillId="8" borderId="0" applyNumberFormat="0" applyBorder="0" applyAlignment="0" applyProtection="0"/>
    <xf numFmtId="0" fontId="101" fillId="30" borderId="12">
      <protection locked="0"/>
    </xf>
    <xf numFmtId="0" fontId="68" fillId="5" borderId="0" applyNumberFormat="0" applyBorder="0" applyAlignment="0" applyProtection="0">
      <alignment vertical="center"/>
    </xf>
    <xf numFmtId="0" fontId="1" fillId="19" borderId="0" applyNumberFormat="0" applyBorder="0" applyAlignment="0" applyProtection="0">
      <alignment vertical="center"/>
    </xf>
    <xf numFmtId="0" fontId="69" fillId="16" borderId="0" applyNumberFormat="0" applyBorder="0" applyAlignment="0" applyProtection="0">
      <alignment vertical="center"/>
    </xf>
    <xf numFmtId="0" fontId="62" fillId="5" borderId="0" applyNumberFormat="0" applyBorder="0" applyAlignment="0" applyProtection="0">
      <alignment vertical="center"/>
    </xf>
    <xf numFmtId="0" fontId="1" fillId="15" borderId="0" applyNumberFormat="0" applyBorder="0" applyAlignment="0" applyProtection="0">
      <alignment vertical="center"/>
    </xf>
    <xf numFmtId="0" fontId="82" fillId="26" borderId="0" applyNumberFormat="0" applyBorder="0" applyAlignment="0" applyProtection="0"/>
    <xf numFmtId="0" fontId="1" fillId="25" borderId="0" applyNumberFormat="0" applyBorder="0" applyAlignment="0" applyProtection="0">
      <alignment vertical="center"/>
    </xf>
    <xf numFmtId="0" fontId="74" fillId="6" borderId="0" applyNumberFormat="0" applyBorder="0" applyAlignment="0" applyProtection="0"/>
    <xf numFmtId="0" fontId="1" fillId="24" borderId="0" applyNumberFormat="0" applyBorder="0" applyAlignment="0" applyProtection="0">
      <alignment vertical="center"/>
    </xf>
    <xf numFmtId="0" fontId="55" fillId="6" borderId="0" applyNumberFormat="0" applyBorder="0" applyAlignment="0" applyProtection="0">
      <alignment vertical="center"/>
    </xf>
    <xf numFmtId="0" fontId="56" fillId="17"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81" fillId="0" borderId="22" applyNumberFormat="0" applyFill="0" applyAlignment="0" applyProtection="0">
      <alignment vertical="center"/>
    </xf>
    <xf numFmtId="0" fontId="62" fillId="5" borderId="0" applyNumberFormat="0" applyBorder="0" applyAlignment="0" applyProtection="0">
      <alignment vertical="center"/>
    </xf>
    <xf numFmtId="0" fontId="1" fillId="5" borderId="0" applyNumberFormat="0" applyBorder="0" applyAlignment="0" applyProtection="0">
      <alignment vertical="center"/>
    </xf>
    <xf numFmtId="0" fontId="82" fillId="32" borderId="0" applyNumberFormat="0" applyBorder="0" applyAlignment="0" applyProtection="0"/>
    <xf numFmtId="0" fontId="60" fillId="9" borderId="0" applyNumberFormat="0" applyBorder="0" applyAlignment="0" applyProtection="0">
      <alignment vertical="center"/>
    </xf>
    <xf numFmtId="0" fontId="1" fillId="15" borderId="0" applyNumberFormat="0" applyBorder="0" applyAlignment="0" applyProtection="0">
      <alignment vertical="center"/>
    </xf>
    <xf numFmtId="0" fontId="62" fillId="5" borderId="0" applyNumberFormat="0" applyBorder="0" applyAlignment="0" applyProtection="0">
      <alignment vertical="center"/>
    </xf>
    <xf numFmtId="0" fontId="1" fillId="5" borderId="0" applyNumberFormat="0" applyBorder="0" applyAlignment="0" applyProtection="0">
      <alignment vertical="center"/>
    </xf>
    <xf numFmtId="0" fontId="55" fillId="6" borderId="0" applyNumberFormat="0" applyBorder="0" applyAlignment="0" applyProtection="0">
      <alignment vertical="center"/>
    </xf>
    <xf numFmtId="0" fontId="1" fillId="9" borderId="0" applyNumberFormat="0" applyBorder="0" applyAlignment="0" applyProtection="0">
      <alignment vertical="center"/>
    </xf>
    <xf numFmtId="0" fontId="56" fillId="7" borderId="0" applyNumberFormat="0" applyBorder="0" applyAlignment="0" applyProtection="0">
      <alignment vertical="center"/>
    </xf>
    <xf numFmtId="0" fontId="1" fillId="9" borderId="0" applyNumberFormat="0" applyBorder="0" applyAlignment="0" applyProtection="0">
      <alignment vertical="center"/>
    </xf>
    <xf numFmtId="0" fontId="62" fillId="5" borderId="0" applyNumberFormat="0" applyBorder="0" applyAlignment="0" applyProtection="0">
      <alignment vertical="center"/>
    </xf>
    <xf numFmtId="0" fontId="87" fillId="0" borderId="0"/>
    <xf numFmtId="0" fontId="62" fillId="5" borderId="0" applyNumberFormat="0" applyBorder="0" applyAlignment="0" applyProtection="0">
      <alignment vertical="center"/>
    </xf>
    <xf numFmtId="0" fontId="56" fillId="22" borderId="0" applyNumberFormat="0" applyBorder="0" applyAlignment="0" applyProtection="0">
      <alignment vertical="center"/>
    </xf>
    <xf numFmtId="0" fontId="62" fillId="5"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22" borderId="0" applyNumberFormat="0" applyBorder="0" applyAlignment="0" applyProtection="0">
      <alignment vertical="center"/>
    </xf>
    <xf numFmtId="0" fontId="56" fillId="21" borderId="0" applyNumberFormat="0" applyBorder="0" applyAlignment="0" applyProtection="0">
      <alignment vertical="center"/>
    </xf>
    <xf numFmtId="0" fontId="59" fillId="8" borderId="15" applyNumberFormat="0" applyAlignment="0" applyProtection="0">
      <alignment vertical="center"/>
    </xf>
    <xf numFmtId="0" fontId="1" fillId="9" borderId="0" applyNumberFormat="0" applyBorder="0" applyAlignment="0" applyProtection="0">
      <alignment vertical="center"/>
    </xf>
    <xf numFmtId="0" fontId="62" fillId="5" borderId="0" applyNumberFormat="0" applyBorder="0" applyAlignment="0" applyProtection="0">
      <alignment vertical="center"/>
    </xf>
    <xf numFmtId="0" fontId="56" fillId="22" borderId="0" applyNumberFormat="0" applyBorder="0" applyAlignment="0" applyProtection="0">
      <alignment vertical="center"/>
    </xf>
    <xf numFmtId="0" fontId="55" fillId="9" borderId="0" applyNumberFormat="0" applyBorder="0" applyAlignment="0" applyProtection="0">
      <alignment vertical="center"/>
    </xf>
    <xf numFmtId="0" fontId="62" fillId="15" borderId="0" applyNumberFormat="0" applyBorder="0" applyAlignment="0" applyProtection="0">
      <alignment vertical="center"/>
    </xf>
    <xf numFmtId="0" fontId="82" fillId="21" borderId="0" applyNumberFormat="0" applyBorder="0" applyAlignment="0" applyProtection="0"/>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5" fillId="9"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4" fillId="8" borderId="17" applyNumberFormat="0" applyAlignment="0" applyProtection="0">
      <alignment vertical="center"/>
    </xf>
    <xf numFmtId="0" fontId="56" fillId="7"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9" fillId="8" borderId="15" applyNumberFormat="0" applyAlignment="0" applyProtection="0">
      <alignment vertical="center"/>
    </xf>
    <xf numFmtId="0" fontId="56" fillId="20" borderId="0" applyNumberFormat="0" applyBorder="0" applyAlignment="0" applyProtection="0">
      <alignment vertical="center"/>
    </xf>
    <xf numFmtId="0" fontId="81" fillId="0" borderId="22" applyNumberFormat="0" applyFill="0" applyAlignment="0" applyProtection="0">
      <alignment vertical="center"/>
    </xf>
    <xf numFmtId="0" fontId="55" fillId="6" borderId="0" applyNumberFormat="0" applyBorder="0" applyAlignment="0" applyProtection="0">
      <alignment vertical="center"/>
    </xf>
    <xf numFmtId="0" fontId="83" fillId="0" borderId="23" applyNumberFormat="0" applyFill="0" applyAlignment="0" applyProtection="0">
      <alignment vertical="center"/>
    </xf>
    <xf numFmtId="0" fontId="56" fillId="7" borderId="0" applyNumberFormat="0" applyBorder="0" applyAlignment="0" applyProtection="0">
      <alignment vertical="center"/>
    </xf>
    <xf numFmtId="0" fontId="62" fillId="5" borderId="0" applyNumberFormat="0" applyBorder="0" applyAlignment="0" applyProtection="0">
      <alignment vertical="center"/>
    </xf>
    <xf numFmtId="0" fontId="69" fillId="16" borderId="0" applyNumberFormat="0" applyBorder="0" applyAlignment="0" applyProtection="0">
      <alignment vertical="center"/>
    </xf>
    <xf numFmtId="0" fontId="56" fillId="25" borderId="0" applyNumberFormat="0" applyBorder="0" applyAlignment="0" applyProtection="0">
      <alignment vertical="center"/>
    </xf>
    <xf numFmtId="0" fontId="84" fillId="0" borderId="24" applyNumberFormat="0" applyFill="0" applyAlignment="0" applyProtection="0">
      <alignment vertical="center"/>
    </xf>
    <xf numFmtId="0" fontId="13" fillId="0" borderId="0"/>
    <xf numFmtId="0" fontId="12" fillId="0" borderId="0"/>
    <xf numFmtId="0" fontId="82" fillId="11" borderId="0" applyNumberFormat="0" applyBorder="0" applyAlignment="0" applyProtection="0"/>
    <xf numFmtId="0" fontId="55" fillId="6" borderId="0" applyNumberFormat="0" applyBorder="0" applyAlignment="0" applyProtection="0">
      <alignment vertical="center"/>
    </xf>
    <xf numFmtId="0" fontId="60" fillId="6" borderId="0" applyNumberFormat="0" applyBorder="0" applyAlignment="0" applyProtection="0">
      <alignment vertical="center"/>
    </xf>
    <xf numFmtId="0" fontId="71" fillId="15" borderId="0" applyNumberFormat="0" applyBorder="0" applyAlignment="0" applyProtection="0">
      <alignment vertical="center"/>
    </xf>
    <xf numFmtId="0" fontId="81" fillId="0" borderId="0" applyNumberFormat="0" applyFill="0" applyBorder="0" applyAlignment="0" applyProtection="0">
      <alignment vertical="center"/>
    </xf>
    <xf numFmtId="0" fontId="55" fillId="6" borderId="0" applyNumberFormat="0" applyBorder="0" applyAlignment="0" applyProtection="0">
      <alignment vertical="center"/>
    </xf>
    <xf numFmtId="0" fontId="12" fillId="0" borderId="0"/>
    <xf numFmtId="0" fontId="78" fillId="19" borderId="17" applyNumberFormat="0" applyAlignment="0" applyProtection="0">
      <alignment vertical="center"/>
    </xf>
    <xf numFmtId="0" fontId="1" fillId="10" borderId="0" applyNumberFormat="0" applyBorder="0" applyAlignment="0" applyProtection="0">
      <alignment vertical="center"/>
    </xf>
    <xf numFmtId="0" fontId="12" fillId="0" borderId="0">
      <alignment vertical="center"/>
    </xf>
    <xf numFmtId="0" fontId="55" fillId="9" borderId="0" applyNumberFormat="0" applyBorder="0" applyAlignment="0" applyProtection="0">
      <alignment vertical="center"/>
    </xf>
    <xf numFmtId="0" fontId="83" fillId="0" borderId="23" applyNumberFormat="0" applyFill="0" applyAlignment="0" applyProtection="0">
      <alignment vertical="center"/>
    </xf>
    <xf numFmtId="0" fontId="82" fillId="7" borderId="0" applyNumberFormat="0" applyBorder="0" applyAlignment="0" applyProtection="0"/>
    <xf numFmtId="0" fontId="56" fillId="22" borderId="0" applyNumberFormat="0" applyBorder="0" applyAlignment="0" applyProtection="0">
      <alignment vertical="center"/>
    </xf>
    <xf numFmtId="0" fontId="1" fillId="19" borderId="0" applyNumberFormat="0" applyBorder="0" applyAlignment="0" applyProtection="0">
      <alignment vertical="center"/>
    </xf>
    <xf numFmtId="0" fontId="1" fillId="9" borderId="0" applyNumberFormat="0" applyBorder="0" applyAlignment="0" applyProtection="0">
      <alignment vertical="center"/>
    </xf>
    <xf numFmtId="0" fontId="62" fillId="15" borderId="0" applyNumberFormat="0" applyBorder="0" applyAlignment="0" applyProtection="0">
      <alignment vertical="center"/>
    </xf>
    <xf numFmtId="0" fontId="54" fillId="15" borderId="0" applyNumberFormat="0" applyBorder="0" applyAlignment="0" applyProtection="0">
      <alignment vertical="center"/>
    </xf>
    <xf numFmtId="0" fontId="55" fillId="6" borderId="0" applyNumberFormat="0" applyBorder="0" applyAlignment="0" applyProtection="0">
      <alignment vertical="center"/>
    </xf>
    <xf numFmtId="0" fontId="56" fillId="14" borderId="0" applyNumberFormat="0" applyBorder="0" applyAlignment="0" applyProtection="0">
      <alignment vertical="center"/>
    </xf>
    <xf numFmtId="0" fontId="56" fillId="21" borderId="0" applyNumberFormat="0" applyBorder="0" applyAlignment="0" applyProtection="0">
      <alignment vertical="center"/>
    </xf>
    <xf numFmtId="0" fontId="1" fillId="0" borderId="0">
      <alignment vertical="center"/>
    </xf>
    <xf numFmtId="0" fontId="62" fillId="5" borderId="0" applyNumberFormat="0" applyBorder="0" applyAlignment="0" applyProtection="0">
      <alignment vertical="center"/>
    </xf>
    <xf numFmtId="0" fontId="81" fillId="0" borderId="0" applyNumberFormat="0" applyFill="0" applyBorder="0" applyAlignment="0" applyProtection="0">
      <alignment vertical="center"/>
    </xf>
    <xf numFmtId="0" fontId="80" fillId="9"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1" fillId="9" borderId="0" applyNumberFormat="0" applyBorder="0" applyAlignment="0" applyProtection="0">
      <alignment vertical="center"/>
    </xf>
    <xf numFmtId="0" fontId="56" fillId="14" borderId="0" applyNumberFormat="0" applyBorder="0" applyAlignment="0" applyProtection="0">
      <alignment vertical="center"/>
    </xf>
    <xf numFmtId="0" fontId="62" fillId="5" borderId="0" applyNumberFormat="0" applyBorder="0" applyAlignment="0" applyProtection="0">
      <alignment vertical="center"/>
    </xf>
    <xf numFmtId="0" fontId="55" fillId="9" borderId="0" applyNumberFormat="0" applyBorder="0" applyAlignment="0" applyProtection="0">
      <alignment vertical="center"/>
    </xf>
    <xf numFmtId="0" fontId="62" fillId="5" borderId="0" applyNumberFormat="0" applyBorder="0" applyAlignment="0" applyProtection="0">
      <alignment vertical="center"/>
    </xf>
    <xf numFmtId="0" fontId="1" fillId="25" borderId="0" applyNumberFormat="0" applyBorder="0" applyAlignment="0" applyProtection="0">
      <alignment vertical="center"/>
    </xf>
    <xf numFmtId="0" fontId="80" fillId="9"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12" fillId="0" borderId="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1" fillId="15" borderId="0" applyNumberFormat="0" applyBorder="0" applyAlignment="0" applyProtection="0">
      <alignment vertical="center"/>
    </xf>
    <xf numFmtId="0" fontId="55" fillId="6" borderId="0" applyNumberFormat="0" applyBorder="0" applyAlignment="0" applyProtection="0">
      <alignment vertical="center"/>
    </xf>
    <xf numFmtId="0" fontId="60" fillId="6" borderId="0" applyNumberFormat="0" applyBorder="0" applyAlignment="0" applyProtection="0">
      <alignment vertical="center"/>
    </xf>
    <xf numFmtId="0" fontId="64" fillId="8" borderId="17" applyNumberFormat="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6" fillId="27" borderId="0" applyNumberFormat="0" applyBorder="0" applyAlignment="0" applyProtection="0">
      <alignment vertical="center"/>
    </xf>
    <xf numFmtId="0" fontId="87" fillId="0" borderId="0"/>
    <xf numFmtId="0" fontId="61" fillId="11" borderId="16" applyNumberFormat="0" applyAlignment="0" applyProtection="0">
      <alignment vertical="center"/>
    </xf>
    <xf numFmtId="0" fontId="78" fillId="19" borderId="17" applyNumberFormat="0" applyAlignment="0" applyProtection="0">
      <alignment vertical="center"/>
    </xf>
    <xf numFmtId="0" fontId="55" fillId="6" borderId="0" applyNumberFormat="0" applyBorder="0" applyAlignment="0" applyProtection="0">
      <alignment vertical="center"/>
    </xf>
    <xf numFmtId="0" fontId="70" fillId="0" borderId="19" applyNumberFormat="0" applyFill="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6" fillId="2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6" fillId="22" borderId="0" applyNumberFormat="0" applyBorder="0" applyAlignment="0" applyProtection="0">
      <alignment vertical="center"/>
    </xf>
    <xf numFmtId="0" fontId="62" fillId="15" borderId="0" applyNumberFormat="0" applyBorder="0" applyAlignment="0" applyProtection="0">
      <alignment vertical="center"/>
    </xf>
    <xf numFmtId="0" fontId="91" fillId="0" borderId="0" applyNumberFormat="0" applyFill="0" applyBorder="0" applyAlignment="0" applyProtection="0">
      <alignment vertical="center"/>
    </xf>
    <xf numFmtId="0" fontId="1" fillId="19" borderId="0" applyNumberFormat="0" applyBorder="0" applyAlignment="0" applyProtection="0">
      <alignment vertical="center"/>
    </xf>
    <xf numFmtId="0" fontId="62" fillId="5" borderId="0" applyNumberFormat="0" applyBorder="0" applyAlignment="0" applyProtection="0">
      <alignment vertical="center"/>
    </xf>
    <xf numFmtId="0" fontId="80" fillId="6" borderId="0" applyNumberFormat="0" applyBorder="0" applyAlignment="0" applyProtection="0">
      <alignment vertical="center"/>
    </xf>
    <xf numFmtId="0" fontId="82" fillId="23" borderId="0" applyNumberFormat="0" applyBorder="0" applyAlignment="0" applyProtection="0"/>
    <xf numFmtId="0" fontId="82" fillId="26" borderId="0" applyNumberFormat="0" applyBorder="0" applyAlignment="0" applyProtection="0"/>
    <xf numFmtId="0" fontId="1" fillId="25" borderId="0" applyNumberFormat="0" applyBorder="0" applyAlignment="0" applyProtection="0">
      <alignment vertical="center"/>
    </xf>
    <xf numFmtId="0" fontId="71" fillId="5" borderId="0" applyNumberFormat="0" applyBorder="0" applyAlignment="0" applyProtection="0"/>
    <xf numFmtId="0" fontId="70" fillId="0" borderId="19" applyNumberFormat="0" applyFill="0" applyAlignment="0" applyProtection="0">
      <alignment vertical="center"/>
    </xf>
    <xf numFmtId="0" fontId="72" fillId="10" borderId="0" applyNumberFormat="0" applyBorder="0" applyAlignment="0" applyProtection="0">
      <alignment vertical="center"/>
    </xf>
    <xf numFmtId="0" fontId="78" fillId="19" borderId="17" applyNumberFormat="0" applyAlignment="0" applyProtection="0">
      <alignment vertical="center"/>
    </xf>
    <xf numFmtId="0" fontId="59" fillId="8" borderId="15" applyNumberFormat="0" applyAlignment="0" applyProtection="0">
      <alignment vertical="center"/>
    </xf>
    <xf numFmtId="0" fontId="55" fillId="9" borderId="0" applyNumberFormat="0" applyBorder="0" applyAlignment="0" applyProtection="0">
      <alignment vertical="center"/>
    </xf>
    <xf numFmtId="0" fontId="7" fillId="24" borderId="0" applyNumberFormat="0" applyBorder="0" applyAlignment="0" applyProtection="0"/>
    <xf numFmtId="0" fontId="55" fillId="6" borderId="0" applyNumberFormat="0" applyBorder="0" applyAlignment="0" applyProtection="0">
      <alignment vertical="center"/>
    </xf>
    <xf numFmtId="0" fontId="1" fillId="5" borderId="0" applyNumberFormat="0" applyBorder="0" applyAlignment="0" applyProtection="0">
      <alignment vertical="center"/>
    </xf>
    <xf numFmtId="0" fontId="65" fillId="0" borderId="18" applyNumberFormat="0" applyFill="0" applyAlignment="0" applyProtection="0">
      <alignment vertical="center"/>
    </xf>
    <xf numFmtId="43" fontId="12" fillId="0" borderId="0" applyFont="0" applyFill="0" applyBorder="0" applyAlignment="0" applyProtection="0">
      <alignment vertical="center"/>
    </xf>
    <xf numFmtId="0" fontId="1" fillId="9" borderId="0" applyNumberFormat="0" applyBorder="0" applyAlignment="0" applyProtection="0">
      <alignment vertical="center"/>
    </xf>
    <xf numFmtId="0" fontId="107" fillId="0" borderId="25" applyNumberFormat="0" applyAlignment="0" applyProtection="0">
      <alignment horizontal="left" vertical="center"/>
    </xf>
    <xf numFmtId="0" fontId="64" fillId="8" borderId="17" applyNumberFormat="0" applyAlignment="0" applyProtection="0">
      <alignment vertical="center"/>
    </xf>
    <xf numFmtId="0" fontId="55" fillId="6" borderId="0" applyNumberFormat="0" applyBorder="0" applyAlignment="0" applyProtection="0">
      <alignment vertical="center"/>
    </xf>
    <xf numFmtId="0" fontId="56" fillId="7" borderId="0" applyNumberFormat="0" applyBorder="0" applyAlignment="0" applyProtection="0">
      <alignment vertical="center"/>
    </xf>
    <xf numFmtId="0" fontId="56" fillId="12" borderId="0" applyNumberFormat="0" applyBorder="0" applyAlignment="0" applyProtection="0">
      <alignment vertical="center"/>
    </xf>
    <xf numFmtId="0" fontId="1" fillId="25" borderId="0" applyNumberFormat="0" applyBorder="0" applyAlignment="0" applyProtection="0">
      <alignment vertical="center"/>
    </xf>
    <xf numFmtId="0" fontId="62" fillId="5" borderId="0" applyNumberFormat="0" applyBorder="0" applyAlignment="0" applyProtection="0">
      <alignment vertical="center"/>
    </xf>
    <xf numFmtId="0" fontId="71" fillId="15" borderId="0" applyNumberFormat="0" applyBorder="0" applyAlignment="0" applyProtection="0">
      <alignment vertical="center"/>
    </xf>
    <xf numFmtId="0" fontId="55" fillId="6" borderId="0" applyNumberFormat="0" applyBorder="0" applyAlignment="0" applyProtection="0">
      <alignment vertical="center"/>
    </xf>
    <xf numFmtId="0" fontId="83" fillId="0" borderId="23" applyNumberFormat="0" applyFill="0" applyAlignment="0" applyProtection="0">
      <alignment vertical="center"/>
    </xf>
    <xf numFmtId="0" fontId="55" fillId="6" borderId="0" applyNumberFormat="0" applyBorder="0" applyAlignment="0" applyProtection="0">
      <alignment vertical="center"/>
    </xf>
    <xf numFmtId="0" fontId="1" fillId="15" borderId="0" applyNumberFormat="0" applyBorder="0" applyAlignment="0" applyProtection="0">
      <alignment vertical="center"/>
    </xf>
    <xf numFmtId="0" fontId="56" fillId="14" borderId="0" applyNumberFormat="0" applyBorder="0" applyAlignment="0" applyProtection="0">
      <alignment vertical="center"/>
    </xf>
    <xf numFmtId="0" fontId="64" fillId="8" borderId="17" applyNumberFormat="0" applyAlignment="0" applyProtection="0">
      <alignment vertical="center"/>
    </xf>
    <xf numFmtId="0" fontId="82" fillId="26" borderId="0" applyNumberFormat="0" applyBorder="0" applyAlignment="0" applyProtection="0"/>
    <xf numFmtId="0" fontId="64" fillId="8" borderId="17" applyNumberFormat="0" applyAlignment="0" applyProtection="0">
      <alignment vertical="center"/>
    </xf>
    <xf numFmtId="0" fontId="80" fillId="9" borderId="0" applyNumberFormat="0" applyBorder="0" applyAlignment="0" applyProtection="0">
      <alignment vertical="center"/>
    </xf>
    <xf numFmtId="0" fontId="1" fillId="6" borderId="0" applyNumberFormat="0" applyBorder="0" applyAlignment="0" applyProtection="0">
      <alignment vertical="center"/>
    </xf>
    <xf numFmtId="0" fontId="73" fillId="0" borderId="0"/>
    <xf numFmtId="0" fontId="77"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1" fillId="10"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1" fillId="23" borderId="0" applyNumberFormat="0" applyBorder="0" applyAlignment="0" applyProtection="0">
      <alignment vertical="center"/>
    </xf>
    <xf numFmtId="0" fontId="55" fillId="6" borderId="0" applyNumberFormat="0" applyBorder="0" applyAlignment="0" applyProtection="0">
      <alignment vertical="center"/>
    </xf>
    <xf numFmtId="0" fontId="84" fillId="0" borderId="24" applyNumberFormat="0" applyFill="0" applyAlignment="0" applyProtection="0">
      <alignment vertical="center"/>
    </xf>
    <xf numFmtId="0" fontId="1" fillId="25" borderId="0" applyNumberFormat="0" applyBorder="0" applyAlignment="0" applyProtection="0">
      <alignment vertical="center"/>
    </xf>
    <xf numFmtId="0" fontId="1" fillId="9"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1" fillId="6" borderId="0" applyNumberFormat="0" applyBorder="0" applyAlignment="0" applyProtection="0">
      <alignment vertical="center"/>
    </xf>
    <xf numFmtId="0" fontId="69" fillId="16" borderId="0" applyNumberFormat="0" applyBorder="0" applyAlignment="0" applyProtection="0">
      <alignment vertical="center"/>
    </xf>
    <xf numFmtId="0" fontId="56" fillId="27" borderId="0" applyNumberFormat="0" applyBorder="0" applyAlignment="0" applyProtection="0">
      <alignment vertical="center"/>
    </xf>
    <xf numFmtId="0" fontId="55" fillId="6"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56" fillId="20" borderId="0" applyNumberFormat="0" applyBorder="0" applyAlignment="0" applyProtection="0">
      <alignment vertical="center"/>
    </xf>
    <xf numFmtId="0" fontId="62" fillId="5" borderId="0" applyNumberFormat="0" applyBorder="0" applyAlignment="0" applyProtection="0">
      <alignment vertical="center"/>
    </xf>
    <xf numFmtId="0" fontId="56" fillId="25" borderId="0" applyNumberFormat="0" applyBorder="0" applyAlignment="0" applyProtection="0">
      <alignment vertical="center"/>
    </xf>
    <xf numFmtId="0" fontId="60" fillId="9" borderId="0" applyNumberFormat="0" applyBorder="0" applyAlignment="0" applyProtection="0">
      <alignment vertical="center"/>
    </xf>
    <xf numFmtId="0" fontId="62" fillId="5" borderId="0" applyNumberFormat="0" applyBorder="0" applyAlignment="0" applyProtection="0">
      <alignment vertical="center"/>
    </xf>
    <xf numFmtId="0" fontId="80" fillId="9" borderId="0" applyNumberFormat="0" applyBorder="0" applyAlignment="0" applyProtection="0">
      <alignment vertical="center"/>
    </xf>
    <xf numFmtId="0" fontId="56" fillId="7" borderId="0" applyNumberFormat="0" applyBorder="0" applyAlignment="0" applyProtection="0">
      <alignment vertical="center"/>
    </xf>
    <xf numFmtId="0" fontId="1" fillId="6" borderId="0" applyNumberFormat="0" applyBorder="0" applyAlignment="0" applyProtection="0">
      <alignment vertical="center"/>
    </xf>
    <xf numFmtId="0" fontId="13" fillId="0" borderId="0"/>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1" fillId="6" borderId="0" applyNumberFormat="0" applyBorder="0" applyAlignment="0" applyProtection="0">
      <alignment vertical="center"/>
    </xf>
    <xf numFmtId="0" fontId="7" fillId="24" borderId="0" applyNumberFormat="0" applyBorder="0" applyAlignment="0" applyProtection="0"/>
    <xf numFmtId="0" fontId="62" fillId="5" borderId="0" applyNumberFormat="0" applyBorder="0" applyAlignment="0" applyProtection="0">
      <alignment vertical="center"/>
    </xf>
    <xf numFmtId="0" fontId="1" fillId="5" borderId="0" applyNumberFormat="0" applyBorder="0" applyAlignment="0" applyProtection="0">
      <alignment vertical="center"/>
    </xf>
    <xf numFmtId="0" fontId="1" fillId="24" borderId="0" applyNumberFormat="0" applyBorder="0" applyAlignment="0" applyProtection="0">
      <alignment vertical="center"/>
    </xf>
    <xf numFmtId="0" fontId="56" fillId="22" borderId="0" applyNumberFormat="0" applyBorder="0" applyAlignment="0" applyProtection="0">
      <alignment vertical="center"/>
    </xf>
    <xf numFmtId="0" fontId="55" fillId="6" borderId="0" applyNumberFormat="0" applyBorder="0" applyAlignment="0" applyProtection="0">
      <alignment vertical="center"/>
    </xf>
    <xf numFmtId="0" fontId="69" fillId="16" borderId="0" applyNumberFormat="0" applyBorder="0" applyAlignment="0" applyProtection="0">
      <alignment vertical="center"/>
    </xf>
    <xf numFmtId="0" fontId="76" fillId="0" borderId="0" applyNumberFormat="0" applyFill="0" applyBorder="0" applyAlignment="0" applyProtection="0">
      <alignment vertical="center"/>
    </xf>
    <xf numFmtId="0" fontId="1" fillId="24" borderId="0" applyNumberFormat="0" applyBorder="0" applyAlignment="0" applyProtection="0">
      <alignment vertical="center"/>
    </xf>
    <xf numFmtId="0" fontId="79" fillId="0" borderId="21" applyProtection="0"/>
    <xf numFmtId="0" fontId="56" fillId="25" borderId="0" applyNumberFormat="0" applyBorder="0" applyAlignment="0" applyProtection="0">
      <alignment vertical="center"/>
    </xf>
    <xf numFmtId="0" fontId="62" fillId="5" borderId="0" applyNumberFormat="0" applyBorder="0" applyAlignment="0" applyProtection="0">
      <alignment vertical="center"/>
    </xf>
    <xf numFmtId="0" fontId="68" fillId="5" borderId="0" applyNumberFormat="0" applyBorder="0" applyAlignment="0" applyProtection="0">
      <alignment vertical="center"/>
    </xf>
    <xf numFmtId="0" fontId="62" fillId="5" borderId="0" applyNumberFormat="0" applyBorder="0" applyAlignment="0" applyProtection="0">
      <alignment vertical="center"/>
    </xf>
    <xf numFmtId="0" fontId="56" fillId="22" borderId="0" applyNumberFormat="0" applyBorder="0" applyAlignment="0" applyProtection="0">
      <alignment vertical="center"/>
    </xf>
    <xf numFmtId="0" fontId="59" fillId="8" borderId="15" applyNumberFormat="0" applyAlignment="0" applyProtection="0">
      <alignment vertical="center"/>
    </xf>
    <xf numFmtId="0" fontId="56" fillId="20" borderId="0" applyNumberFormat="0" applyBorder="0" applyAlignment="0" applyProtection="0">
      <alignment vertical="center"/>
    </xf>
    <xf numFmtId="0" fontId="1" fillId="6"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7" fillId="19" borderId="0" applyNumberFormat="0" applyBorder="0" applyAlignment="0" applyProtection="0"/>
    <xf numFmtId="0" fontId="55" fillId="6" borderId="0" applyNumberFormat="0" applyBorder="0" applyAlignment="0" applyProtection="0">
      <alignment vertical="center"/>
    </xf>
    <xf numFmtId="0" fontId="60" fillId="9"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1" fillId="22" borderId="0" applyNumberFormat="0" applyBorder="0" applyAlignment="0" applyProtection="0">
      <alignment vertical="center"/>
    </xf>
    <xf numFmtId="0" fontId="69" fillId="16" borderId="0" applyNumberFormat="0" applyBorder="0" applyAlignment="0" applyProtection="0">
      <alignment vertical="center"/>
    </xf>
    <xf numFmtId="0" fontId="56" fillId="21" borderId="0" applyNumberFormat="0" applyBorder="0" applyAlignment="0" applyProtection="0">
      <alignment vertical="center"/>
    </xf>
    <xf numFmtId="0" fontId="59" fillId="8" borderId="15" applyNumberFormat="0" applyAlignment="0" applyProtection="0">
      <alignment vertical="center"/>
    </xf>
    <xf numFmtId="0" fontId="1" fillId="2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38" fontId="12" fillId="0" borderId="0" applyFont="0" applyFill="0" applyBorder="0" applyAlignment="0" applyProtection="0"/>
    <xf numFmtId="0" fontId="56" fillId="13" borderId="0" applyNumberFormat="0" applyBorder="0" applyAlignment="0" applyProtection="0">
      <alignment vertical="center"/>
    </xf>
    <xf numFmtId="0" fontId="77" fillId="6" borderId="0" applyNumberFormat="0" applyBorder="0" applyAlignment="0" applyProtection="0">
      <alignment vertical="center"/>
    </xf>
    <xf numFmtId="0" fontId="82" fillId="21" borderId="0" applyNumberFormat="0" applyBorder="0" applyAlignment="0" applyProtection="0"/>
    <xf numFmtId="0" fontId="70" fillId="0" borderId="19" applyNumberFormat="0" applyFill="0" applyAlignment="0" applyProtection="0">
      <alignment vertical="center"/>
    </xf>
    <xf numFmtId="0" fontId="55" fillId="6" borderId="0" applyNumberFormat="0" applyBorder="0" applyAlignment="0" applyProtection="0">
      <alignment vertical="center"/>
    </xf>
    <xf numFmtId="0" fontId="60" fillId="6" borderId="0" applyNumberFormat="0" applyBorder="0" applyAlignment="0" applyProtection="0">
      <alignment vertical="center"/>
    </xf>
    <xf numFmtId="0" fontId="1" fillId="10" borderId="0" applyNumberFormat="0" applyBorder="0" applyAlignment="0" applyProtection="0">
      <alignment vertical="center"/>
    </xf>
    <xf numFmtId="0" fontId="1" fillId="6" borderId="0" applyNumberFormat="0" applyBorder="0" applyAlignment="0" applyProtection="0">
      <alignment vertical="center"/>
    </xf>
    <xf numFmtId="0" fontId="84" fillId="0" borderId="24" applyNumberFormat="0" applyFill="0" applyAlignment="0" applyProtection="0">
      <alignment vertical="center"/>
    </xf>
    <xf numFmtId="0" fontId="59" fillId="8" borderId="15" applyNumberFormat="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43" fontId="12" fillId="0" borderId="0" applyFont="0" applyFill="0" applyBorder="0" applyAlignment="0" applyProtection="0">
      <alignment vertical="center"/>
    </xf>
    <xf numFmtId="0" fontId="62" fillId="5" borderId="0" applyNumberFormat="0" applyBorder="0" applyAlignment="0" applyProtection="0">
      <alignment vertical="center"/>
    </xf>
    <xf numFmtId="0" fontId="77" fillId="6" borderId="0" applyNumberFormat="0" applyBorder="0" applyAlignment="0" applyProtection="0">
      <alignment vertical="center"/>
    </xf>
    <xf numFmtId="0" fontId="65" fillId="0" borderId="18" applyNumberFormat="0" applyFill="0" applyAlignment="0" applyProtection="0">
      <alignment vertical="center"/>
    </xf>
    <xf numFmtId="0" fontId="56" fillId="22" borderId="0" applyNumberFormat="0" applyBorder="0" applyAlignment="0" applyProtection="0">
      <alignment vertical="center"/>
    </xf>
    <xf numFmtId="0" fontId="55" fillId="6" borderId="0" applyNumberFormat="0" applyBorder="0" applyAlignment="0" applyProtection="0">
      <alignment vertical="center"/>
    </xf>
    <xf numFmtId="0" fontId="80" fillId="9" borderId="0" applyNumberFormat="0" applyBorder="0" applyAlignment="0" applyProtection="0">
      <alignment vertical="center"/>
    </xf>
    <xf numFmtId="0" fontId="1" fillId="9" borderId="0" applyNumberFormat="0" applyBorder="0" applyAlignment="0" applyProtection="0">
      <alignment vertical="center"/>
    </xf>
    <xf numFmtId="0" fontId="56" fillId="14" borderId="0" applyNumberFormat="0" applyBorder="0" applyAlignment="0" applyProtection="0">
      <alignment vertical="center"/>
    </xf>
    <xf numFmtId="0" fontId="62" fillId="15" borderId="0" applyNumberFormat="0" applyBorder="0" applyAlignment="0" applyProtection="0">
      <alignment vertical="center"/>
    </xf>
    <xf numFmtId="0" fontId="56" fillId="7" borderId="0" applyNumberFormat="0" applyBorder="0" applyAlignment="0" applyProtection="0">
      <alignment vertical="center"/>
    </xf>
    <xf numFmtId="0" fontId="55" fillId="6" borderId="0" applyNumberFormat="0" applyBorder="0" applyAlignment="0" applyProtection="0">
      <alignment vertical="center"/>
    </xf>
    <xf numFmtId="0" fontId="81" fillId="0" borderId="0" applyNumberFormat="0" applyFill="0" applyBorder="0" applyAlignment="0" applyProtection="0">
      <alignment vertical="center"/>
    </xf>
    <xf numFmtId="0" fontId="82" fillId="11" borderId="0" applyNumberFormat="0" applyBorder="0" applyAlignment="0" applyProtection="0"/>
    <xf numFmtId="0" fontId="71" fillId="5" borderId="0" applyNumberFormat="0" applyBorder="0" applyAlignment="0" applyProtection="0">
      <alignment vertical="center"/>
    </xf>
    <xf numFmtId="0" fontId="56" fillId="7" borderId="0" applyNumberFormat="0" applyBorder="0" applyAlignment="0" applyProtection="0">
      <alignment vertical="center"/>
    </xf>
    <xf numFmtId="0" fontId="71" fillId="5" borderId="0" applyNumberFormat="0" applyBorder="0" applyAlignment="0" applyProtection="0">
      <alignment vertical="center"/>
    </xf>
    <xf numFmtId="0" fontId="1" fillId="22" borderId="0" applyNumberFormat="0" applyBorder="0" applyAlignment="0" applyProtection="0">
      <alignment vertical="center"/>
    </xf>
    <xf numFmtId="0" fontId="12" fillId="0" borderId="0"/>
    <xf numFmtId="0" fontId="55" fillId="6" borderId="0" applyNumberFormat="0" applyBorder="0" applyAlignment="0" applyProtection="0">
      <alignment vertical="center"/>
    </xf>
    <xf numFmtId="0" fontId="71" fillId="5" borderId="0" applyNumberFormat="0" applyBorder="0" applyAlignment="0" applyProtection="0"/>
    <xf numFmtId="9" fontId="12" fillId="0" borderId="0" applyFont="0" applyFill="0" applyBorder="0" applyAlignment="0" applyProtection="0">
      <alignment vertical="center"/>
    </xf>
    <xf numFmtId="0" fontId="82" fillId="19" borderId="0" applyNumberFormat="0" applyBorder="0" applyAlignment="0" applyProtection="0"/>
    <xf numFmtId="0" fontId="65" fillId="0" borderId="18" applyNumberFormat="0" applyFill="0" applyAlignment="0" applyProtection="0">
      <alignment vertical="center"/>
    </xf>
    <xf numFmtId="0" fontId="1" fillId="6" borderId="0" applyNumberFormat="0" applyBorder="0" applyAlignment="0" applyProtection="0">
      <alignment vertical="center"/>
    </xf>
    <xf numFmtId="0" fontId="62" fillId="15" borderId="0" applyNumberFormat="0" applyBorder="0" applyAlignment="0" applyProtection="0">
      <alignment vertical="center"/>
    </xf>
    <xf numFmtId="0" fontId="56" fillId="27" borderId="0" applyNumberFormat="0" applyBorder="0" applyAlignment="0" applyProtection="0">
      <alignment vertical="center"/>
    </xf>
    <xf numFmtId="0" fontId="78" fillId="19" borderId="17" applyNumberFormat="0" applyAlignment="0" applyProtection="0">
      <alignment vertical="center"/>
    </xf>
    <xf numFmtId="0" fontId="69" fillId="16" borderId="0" applyNumberFormat="0" applyBorder="0" applyAlignment="0" applyProtection="0">
      <alignment vertical="center"/>
    </xf>
    <xf numFmtId="0" fontId="62" fillId="5" borderId="0" applyNumberFormat="0" applyBorder="0" applyAlignment="0" applyProtection="0">
      <alignment vertical="center"/>
    </xf>
    <xf numFmtId="0" fontId="55" fillId="9" borderId="0" applyNumberFormat="0" applyBorder="0" applyAlignment="0" applyProtection="0">
      <alignment vertical="center"/>
    </xf>
    <xf numFmtId="9" fontId="12" fillId="0" borderId="0" applyFont="0" applyFill="0" applyBorder="0" applyAlignment="0" applyProtection="0">
      <alignment vertical="center"/>
    </xf>
    <xf numFmtId="0" fontId="55" fillId="6" borderId="0" applyNumberFormat="0" applyBorder="0" applyAlignment="0" applyProtection="0">
      <alignment vertical="center"/>
    </xf>
    <xf numFmtId="0" fontId="1" fillId="19" borderId="0" applyNumberFormat="0" applyBorder="0" applyAlignment="0" applyProtection="0">
      <alignment vertical="center"/>
    </xf>
    <xf numFmtId="0" fontId="55" fillId="6" borderId="0" applyNumberFormat="0" applyBorder="0" applyAlignment="0" applyProtection="0">
      <alignment vertical="center"/>
    </xf>
    <xf numFmtId="0" fontId="1" fillId="15" borderId="0" applyNumberFormat="0" applyBorder="0" applyAlignment="0" applyProtection="0">
      <alignment vertical="center"/>
    </xf>
    <xf numFmtId="0" fontId="103" fillId="0" borderId="0"/>
    <xf numFmtId="0" fontId="55" fillId="6" borderId="0" applyNumberFormat="0" applyBorder="0" applyAlignment="0" applyProtection="0">
      <alignment vertical="center"/>
    </xf>
    <xf numFmtId="0" fontId="1" fillId="23" borderId="0" applyNumberFormat="0" applyBorder="0" applyAlignment="0" applyProtection="0">
      <alignment vertical="center"/>
    </xf>
    <xf numFmtId="0" fontId="55" fillId="6" borderId="0" applyNumberFormat="0" applyBorder="0" applyAlignment="0" applyProtection="0">
      <alignment vertical="center"/>
    </xf>
    <xf numFmtId="0" fontId="69" fillId="16" borderId="0" applyNumberFormat="0" applyBorder="0" applyAlignment="0" applyProtection="0">
      <alignment vertical="center"/>
    </xf>
    <xf numFmtId="0" fontId="104" fillId="0" borderId="0" applyNumberFormat="0" applyFill="0" applyBorder="0" applyAlignment="0" applyProtection="0">
      <alignment vertical="top"/>
      <protection locked="0"/>
    </xf>
    <xf numFmtId="0" fontId="55" fillId="6" borderId="0" applyNumberFormat="0" applyBorder="0" applyAlignment="0" applyProtection="0">
      <alignment vertical="center"/>
    </xf>
    <xf numFmtId="0" fontId="80" fillId="9" borderId="0" applyNumberFormat="0" applyBorder="0" applyAlignment="0" applyProtection="0">
      <alignment vertical="center"/>
    </xf>
    <xf numFmtId="0" fontId="81" fillId="0" borderId="0" applyNumberFormat="0" applyFill="0" applyBorder="0" applyAlignment="0" applyProtection="0">
      <alignment vertical="center"/>
    </xf>
    <xf numFmtId="0" fontId="56" fillId="13" borderId="0" applyNumberFormat="0" applyBorder="0" applyAlignment="0" applyProtection="0">
      <alignment vertical="center"/>
    </xf>
    <xf numFmtId="0" fontId="62" fillId="5" borderId="0" applyNumberFormat="0" applyBorder="0" applyAlignment="0" applyProtection="0">
      <alignment vertical="center"/>
    </xf>
    <xf numFmtId="0" fontId="80" fillId="9" borderId="0" applyNumberFormat="0" applyBorder="0" applyAlignment="0" applyProtection="0">
      <alignment vertical="center"/>
    </xf>
    <xf numFmtId="0" fontId="1" fillId="9" borderId="0" applyNumberFormat="0" applyBorder="0" applyAlignment="0" applyProtection="0">
      <alignment vertical="center"/>
    </xf>
    <xf numFmtId="0" fontId="82" fillId="11" borderId="0" applyNumberFormat="0" applyBorder="0" applyAlignment="0" applyProtection="0"/>
    <xf numFmtId="0" fontId="1" fillId="0" borderId="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71" fillId="5" borderId="0" applyNumberFormat="0" applyBorder="0" applyAlignment="0" applyProtection="0"/>
    <xf numFmtId="0" fontId="1" fillId="10"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68" fillId="5" borderId="0" applyNumberFormat="0" applyBorder="0" applyAlignment="0" applyProtection="0">
      <alignment vertical="center"/>
    </xf>
    <xf numFmtId="0" fontId="56" fillId="21" borderId="0" applyNumberFormat="0" applyBorder="0" applyAlignment="0" applyProtection="0">
      <alignment vertical="center"/>
    </xf>
    <xf numFmtId="0" fontId="12" fillId="0" borderId="0"/>
    <xf numFmtId="0" fontId="4" fillId="0" borderId="0" applyNumberFormat="0" applyFill="0" applyBorder="0" applyAlignment="0" applyProtection="0">
      <alignment vertical="center"/>
    </xf>
    <xf numFmtId="0" fontId="1" fillId="25" borderId="0" applyNumberFormat="0" applyBorder="0" applyAlignment="0" applyProtection="0">
      <alignment vertical="center"/>
    </xf>
    <xf numFmtId="0" fontId="55" fillId="6" borderId="0" applyNumberFormat="0" applyBorder="0" applyAlignment="0" applyProtection="0">
      <alignment vertical="center"/>
    </xf>
    <xf numFmtId="0" fontId="1" fillId="23" borderId="0" applyNumberFormat="0" applyBorder="0" applyAlignment="0" applyProtection="0">
      <alignment vertical="center"/>
    </xf>
    <xf numFmtId="0" fontId="74" fillId="6" borderId="0" applyNumberFormat="0" applyBorder="0" applyAlignment="0" applyProtection="0"/>
    <xf numFmtId="0" fontId="56" fillId="21" borderId="0" applyNumberFormat="0" applyBorder="0" applyAlignment="0" applyProtection="0">
      <alignment vertical="center"/>
    </xf>
    <xf numFmtId="0" fontId="12" fillId="0" borderId="0"/>
    <xf numFmtId="0" fontId="4" fillId="0" borderId="0" applyNumberFormat="0" applyFill="0" applyBorder="0" applyAlignment="0" applyProtection="0">
      <alignment vertical="center"/>
    </xf>
    <xf numFmtId="0" fontId="1" fillId="6" borderId="0" applyNumberFormat="0" applyBorder="0" applyAlignment="0" applyProtection="0">
      <alignment vertical="center"/>
    </xf>
    <xf numFmtId="0" fontId="55" fillId="6" borderId="0" applyNumberFormat="0" applyBorder="0" applyAlignment="0" applyProtection="0">
      <alignment vertical="center"/>
    </xf>
    <xf numFmtId="0" fontId="1" fillId="24" borderId="0" applyNumberFormat="0" applyBorder="0" applyAlignment="0" applyProtection="0">
      <alignment vertical="center"/>
    </xf>
    <xf numFmtId="0" fontId="62" fillId="5" borderId="0" applyNumberFormat="0" applyBorder="0" applyAlignment="0" applyProtection="0">
      <alignment vertical="center"/>
    </xf>
    <xf numFmtId="0" fontId="62" fillId="15" borderId="0" applyNumberFormat="0" applyBorder="0" applyAlignment="0" applyProtection="0">
      <alignment vertical="center"/>
    </xf>
    <xf numFmtId="0" fontId="71" fillId="5" borderId="0" applyNumberFormat="0" applyBorder="0" applyAlignment="0" applyProtection="0">
      <alignment vertical="center"/>
    </xf>
    <xf numFmtId="0" fontId="56" fillId="7" borderId="0" applyNumberFormat="0" applyBorder="0" applyAlignment="0" applyProtection="0">
      <alignment vertical="center"/>
    </xf>
    <xf numFmtId="0" fontId="1" fillId="23" borderId="0" applyNumberFormat="0" applyBorder="0" applyAlignment="0" applyProtection="0">
      <alignment vertical="center"/>
    </xf>
    <xf numFmtId="0" fontId="64" fillId="8" borderId="17" applyNumberFormat="0" applyAlignment="0" applyProtection="0">
      <alignment vertical="center"/>
    </xf>
    <xf numFmtId="0" fontId="85" fillId="0" borderId="0"/>
    <xf numFmtId="0" fontId="71" fillId="15" borderId="0" applyNumberFormat="0" applyBorder="0" applyAlignment="0" applyProtection="0">
      <alignment vertical="center"/>
    </xf>
    <xf numFmtId="203" fontId="12" fillId="0" borderId="0" applyFont="0" applyFill="0" applyBorder="0" applyAlignment="0" applyProtection="0"/>
    <xf numFmtId="0" fontId="62" fillId="5" borderId="0" applyNumberFormat="0" applyBorder="0" applyAlignment="0" applyProtection="0">
      <alignment vertical="center"/>
    </xf>
    <xf numFmtId="0" fontId="1" fillId="10" borderId="0" applyNumberFormat="0" applyBorder="0" applyAlignment="0" applyProtection="0">
      <alignment vertical="center"/>
    </xf>
    <xf numFmtId="0" fontId="55" fillId="6" borderId="0" applyNumberFormat="0" applyBorder="0" applyAlignment="0" applyProtection="0">
      <alignment vertical="center"/>
    </xf>
    <xf numFmtId="0" fontId="113" fillId="0" borderId="19" applyNumberFormat="0" applyFill="0" applyAlignment="0" applyProtection="0">
      <alignment vertical="center"/>
    </xf>
    <xf numFmtId="0" fontId="56" fillId="14" borderId="0" applyNumberFormat="0" applyBorder="0" applyAlignment="0" applyProtection="0">
      <alignment vertical="center"/>
    </xf>
    <xf numFmtId="0" fontId="54" fillId="15" borderId="0" applyNumberFormat="0" applyBorder="0" applyAlignment="0" applyProtection="0">
      <alignment vertical="center"/>
    </xf>
    <xf numFmtId="0" fontId="76" fillId="0" borderId="0" applyNumberFormat="0" applyFill="0" applyBorder="0" applyAlignment="0" applyProtection="0">
      <alignment vertical="center"/>
    </xf>
    <xf numFmtId="0" fontId="1" fillId="23" borderId="0" applyNumberFormat="0" applyBorder="0" applyAlignment="0" applyProtection="0">
      <alignment vertical="center"/>
    </xf>
    <xf numFmtId="0" fontId="54" fillId="15" borderId="0" applyNumberFormat="0" applyBorder="0" applyAlignment="0" applyProtection="0">
      <alignment vertical="center"/>
    </xf>
    <xf numFmtId="0" fontId="58" fillId="0" borderId="0" applyNumberFormat="0" applyFill="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6" fillId="14" borderId="0" applyNumberFormat="0" applyBorder="0" applyAlignment="0" applyProtection="0">
      <alignment vertical="center"/>
    </xf>
    <xf numFmtId="0" fontId="64" fillId="8" borderId="17" applyNumberFormat="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60" fillId="9"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9" borderId="0" applyNumberFormat="0" applyBorder="0" applyAlignment="0" applyProtection="0">
      <alignment vertical="center"/>
    </xf>
    <xf numFmtId="0" fontId="55" fillId="6" borderId="0" applyNumberFormat="0" applyBorder="0" applyAlignment="0" applyProtection="0">
      <alignment vertical="center"/>
    </xf>
    <xf numFmtId="0" fontId="83" fillId="0" borderId="23" applyNumberFormat="0" applyFill="0" applyAlignment="0" applyProtection="0">
      <alignment vertical="center"/>
    </xf>
    <xf numFmtId="0" fontId="72" fillId="22" borderId="0" applyNumberFormat="0" applyBorder="0" applyAlignment="0" applyProtection="0">
      <alignment vertical="center"/>
    </xf>
    <xf numFmtId="0" fontId="56" fillId="7" borderId="0" applyNumberFormat="0" applyBorder="0" applyAlignment="0" applyProtection="0">
      <alignment vertical="center"/>
    </xf>
    <xf numFmtId="0" fontId="1" fillId="24" borderId="0" applyNumberFormat="0" applyBorder="0" applyAlignment="0" applyProtection="0">
      <alignment vertical="center"/>
    </xf>
    <xf numFmtId="0" fontId="78" fillId="19" borderId="17" applyNumberFormat="0" applyAlignment="0" applyProtection="0">
      <alignment vertical="center"/>
    </xf>
    <xf numFmtId="0" fontId="1" fillId="24" borderId="0" applyNumberFormat="0" applyBorder="0" applyAlignment="0" applyProtection="0">
      <alignment vertical="center"/>
    </xf>
    <xf numFmtId="0" fontId="77" fillId="6" borderId="0" applyNumberFormat="0" applyBorder="0" applyAlignment="0" applyProtection="0">
      <alignment vertical="center"/>
    </xf>
    <xf numFmtId="0" fontId="55" fillId="6" borderId="0" applyNumberFormat="0" applyBorder="0" applyAlignment="0" applyProtection="0">
      <alignment vertical="center"/>
    </xf>
    <xf numFmtId="0" fontId="78" fillId="19" borderId="17" applyNumberFormat="0" applyAlignment="0" applyProtection="0">
      <alignment vertical="center"/>
    </xf>
    <xf numFmtId="0" fontId="1" fillId="19" borderId="0" applyNumberFormat="0" applyBorder="0" applyAlignment="0" applyProtection="0">
      <alignment vertical="center"/>
    </xf>
    <xf numFmtId="0" fontId="74" fillId="6" borderId="0" applyNumberFormat="0" applyBorder="0" applyAlignment="0" applyProtection="0"/>
    <xf numFmtId="0" fontId="1" fillId="23"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71" fillId="15" borderId="0" applyNumberFormat="0" applyBorder="0" applyAlignment="0" applyProtection="0">
      <alignment vertical="center"/>
    </xf>
    <xf numFmtId="0" fontId="56" fillId="12" borderId="0" applyNumberFormat="0" applyBorder="0" applyAlignment="0" applyProtection="0">
      <alignment vertical="center"/>
    </xf>
    <xf numFmtId="0" fontId="1" fillId="24" borderId="0" applyNumberFormat="0" applyBorder="0" applyAlignment="0" applyProtection="0">
      <alignment vertical="center"/>
    </xf>
    <xf numFmtId="0" fontId="1" fillId="24" borderId="0" applyNumberFormat="0" applyBorder="0" applyAlignment="0" applyProtection="0">
      <alignment vertical="center"/>
    </xf>
    <xf numFmtId="0" fontId="55" fillId="6" borderId="0" applyNumberFormat="0" applyBorder="0" applyAlignment="0" applyProtection="0">
      <alignment vertical="center"/>
    </xf>
    <xf numFmtId="0" fontId="72" fillId="22"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1" fillId="22"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1" fillId="6" borderId="0" applyNumberFormat="0" applyBorder="0" applyAlignment="0" applyProtection="0">
      <alignment vertical="center"/>
    </xf>
    <xf numFmtId="0" fontId="55" fillId="6" borderId="0" applyNumberFormat="0" applyBorder="0" applyAlignment="0" applyProtection="0">
      <alignment vertical="center"/>
    </xf>
    <xf numFmtId="0" fontId="82" fillId="19" borderId="0" applyNumberFormat="0" applyBorder="0" applyAlignment="0" applyProtection="0"/>
    <xf numFmtId="0" fontId="71" fillId="15" borderId="0" applyNumberFormat="0" applyBorder="0" applyAlignment="0" applyProtection="0">
      <alignment vertical="center"/>
    </xf>
    <xf numFmtId="0" fontId="77" fillId="6" borderId="0" applyNumberFormat="0" applyBorder="0" applyAlignment="0" applyProtection="0">
      <alignment vertical="center"/>
    </xf>
    <xf numFmtId="0" fontId="80" fillId="9" borderId="0" applyNumberFormat="0" applyBorder="0" applyAlignment="0" applyProtection="0">
      <alignment vertical="center"/>
    </xf>
    <xf numFmtId="0" fontId="71" fillId="15" borderId="0" applyNumberFormat="0" applyBorder="0" applyAlignment="0" applyProtection="0">
      <alignment vertical="center"/>
    </xf>
    <xf numFmtId="0" fontId="54" fillId="15" borderId="0" applyNumberFormat="0" applyBorder="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xf numFmtId="0" fontId="1" fillId="5" borderId="0" applyNumberFormat="0" applyBorder="0" applyAlignment="0" applyProtection="0">
      <alignment vertical="center"/>
    </xf>
    <xf numFmtId="0" fontId="12" fillId="0" borderId="0"/>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70" fillId="0" borderId="19" applyNumberFormat="0" applyFill="0" applyAlignment="0" applyProtection="0">
      <alignment vertical="center"/>
    </xf>
    <xf numFmtId="0" fontId="68" fillId="5" borderId="0" applyNumberFormat="0" applyBorder="0" applyAlignment="0" applyProtection="0">
      <alignment vertical="center"/>
    </xf>
    <xf numFmtId="0" fontId="62" fillId="5" borderId="0" applyNumberFormat="0" applyBorder="0" applyAlignment="0" applyProtection="0">
      <alignment vertical="center"/>
    </xf>
    <xf numFmtId="0" fontId="68" fillId="5" borderId="0" applyNumberFormat="0" applyBorder="0" applyAlignment="0" applyProtection="0">
      <alignment vertical="center"/>
    </xf>
    <xf numFmtId="0" fontId="1" fillId="6" borderId="0" applyNumberFormat="0" applyBorder="0" applyAlignment="0" applyProtection="0">
      <alignment vertical="center"/>
    </xf>
    <xf numFmtId="0" fontId="55" fillId="6" borderId="0" applyNumberFormat="0" applyBorder="0" applyAlignment="0" applyProtection="0">
      <alignment vertical="center"/>
    </xf>
    <xf numFmtId="0" fontId="101" fillId="30" borderId="12">
      <protection locked="0"/>
    </xf>
    <xf numFmtId="0" fontId="54" fillId="15" borderId="0" applyNumberFormat="0" applyBorder="0" applyAlignment="0" applyProtection="0">
      <alignment vertical="center"/>
    </xf>
    <xf numFmtId="0" fontId="80" fillId="6" borderId="0" applyNumberFormat="0" applyBorder="0" applyAlignment="0" applyProtection="0">
      <alignment vertical="center"/>
    </xf>
    <xf numFmtId="0" fontId="62" fillId="5" borderId="0" applyNumberFormat="0" applyBorder="0" applyAlignment="0" applyProtection="0">
      <alignment vertical="center"/>
    </xf>
    <xf numFmtId="0" fontId="58" fillId="0" borderId="0" applyNumberFormat="0" applyFill="0" applyBorder="0" applyAlignment="0" applyProtection="0">
      <alignment vertical="center"/>
    </xf>
    <xf numFmtId="0" fontId="13" fillId="0" borderId="0"/>
    <xf numFmtId="0" fontId="80" fillId="9" borderId="0" applyNumberFormat="0" applyBorder="0" applyAlignment="0" applyProtection="0">
      <alignment vertical="center"/>
    </xf>
    <xf numFmtId="0" fontId="55" fillId="6" borderId="0" applyNumberFormat="0" applyBorder="0" applyAlignment="0" applyProtection="0">
      <alignment vertical="center"/>
    </xf>
    <xf numFmtId="0" fontId="68" fillId="5" borderId="0" applyNumberFormat="0" applyBorder="0" applyAlignment="0" applyProtection="0">
      <alignment vertical="center"/>
    </xf>
    <xf numFmtId="0" fontId="80" fillId="9" borderId="0" applyNumberFormat="0" applyBorder="0" applyAlignment="0" applyProtection="0">
      <alignment vertical="center"/>
    </xf>
    <xf numFmtId="0" fontId="65" fillId="0" borderId="18" applyNumberFormat="0" applyFill="0" applyAlignment="0" applyProtection="0">
      <alignment vertical="center"/>
    </xf>
    <xf numFmtId="0" fontId="55" fillId="6" borderId="0" applyNumberFormat="0" applyBorder="0" applyAlignment="0" applyProtection="0">
      <alignment vertical="center"/>
    </xf>
    <xf numFmtId="0" fontId="56" fillId="17" borderId="0" applyNumberFormat="0" applyBorder="0" applyAlignment="0" applyProtection="0">
      <alignment vertical="center"/>
    </xf>
    <xf numFmtId="0" fontId="62" fillId="15" borderId="0" applyNumberFormat="0" applyBorder="0" applyAlignment="0" applyProtection="0">
      <alignment vertical="center"/>
    </xf>
    <xf numFmtId="0" fontId="80" fillId="9" borderId="0" applyNumberFormat="0" applyBorder="0" applyAlignment="0" applyProtection="0">
      <alignment vertical="center"/>
    </xf>
    <xf numFmtId="0" fontId="65" fillId="0" borderId="18" applyNumberFormat="0" applyFill="0" applyAlignment="0" applyProtection="0">
      <alignment vertical="center"/>
    </xf>
    <xf numFmtId="0" fontId="1" fillId="22"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6" fillId="21" borderId="0" applyNumberFormat="0" applyBorder="0" applyAlignment="0" applyProtection="0">
      <alignment vertical="center"/>
    </xf>
    <xf numFmtId="0" fontId="1" fillId="15" borderId="0" applyNumberFormat="0" applyBorder="0" applyAlignment="0" applyProtection="0">
      <alignment vertical="center"/>
    </xf>
    <xf numFmtId="0" fontId="1" fillId="22" borderId="0" applyNumberFormat="0" applyBorder="0" applyAlignment="0" applyProtection="0">
      <alignment vertical="center"/>
    </xf>
    <xf numFmtId="0" fontId="80" fillId="9" borderId="0" applyNumberFormat="0" applyBorder="0" applyAlignment="0" applyProtection="0">
      <alignment vertical="center"/>
    </xf>
    <xf numFmtId="0" fontId="62" fillId="5" borderId="0" applyNumberFormat="0" applyBorder="0" applyAlignment="0" applyProtection="0">
      <alignment vertical="center"/>
    </xf>
    <xf numFmtId="0" fontId="54" fillId="15" borderId="0" applyNumberFormat="0" applyBorder="0" applyAlignment="0" applyProtection="0">
      <alignment vertical="center"/>
    </xf>
    <xf numFmtId="0" fontId="71" fillId="5" borderId="0" applyNumberFormat="0" applyBorder="0" applyAlignment="0" applyProtection="0">
      <alignment vertical="center"/>
    </xf>
    <xf numFmtId="0" fontId="55" fillId="6" borderId="0" applyNumberFormat="0" applyBorder="0" applyAlignment="0" applyProtection="0">
      <alignment vertical="center"/>
    </xf>
    <xf numFmtId="0" fontId="1" fillId="6" borderId="0" applyNumberFormat="0" applyBorder="0" applyAlignment="0" applyProtection="0">
      <alignment vertical="center"/>
    </xf>
    <xf numFmtId="0" fontId="55" fillId="9" borderId="0" applyNumberFormat="0" applyBorder="0" applyAlignment="0" applyProtection="0">
      <alignment vertical="center"/>
    </xf>
    <xf numFmtId="0" fontId="54" fillId="15" borderId="0" applyNumberFormat="0" applyBorder="0" applyAlignment="0" applyProtection="0">
      <alignment vertical="center"/>
    </xf>
    <xf numFmtId="0" fontId="56" fillId="20" borderId="0" applyNumberFormat="0" applyBorder="0" applyAlignment="0" applyProtection="0">
      <alignment vertical="center"/>
    </xf>
    <xf numFmtId="0" fontId="1"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12" fillId="0" borderId="0">
      <alignment vertical="center"/>
    </xf>
    <xf numFmtId="0" fontId="55"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1" fillId="11" borderId="16" applyNumberFormat="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6" fillId="21" borderId="0" applyNumberFormat="0" applyBorder="0" applyAlignment="0" applyProtection="0">
      <alignment vertical="center"/>
    </xf>
    <xf numFmtId="0" fontId="55" fillId="6" borderId="0" applyNumberFormat="0" applyBorder="0" applyAlignment="0" applyProtection="0">
      <alignment vertical="center"/>
    </xf>
    <xf numFmtId="0" fontId="96" fillId="33" borderId="0" applyNumberFormat="0" applyFont="0" applyBorder="0" applyAlignment="0" applyProtection="0"/>
    <xf numFmtId="0" fontId="54" fillId="15" borderId="0" applyNumberFormat="0" applyBorder="0" applyAlignment="0" applyProtection="0">
      <alignment vertical="center"/>
    </xf>
    <xf numFmtId="0" fontId="56" fillId="21" borderId="0" applyNumberFormat="0" applyBorder="0" applyAlignment="0" applyProtection="0">
      <alignment vertical="center"/>
    </xf>
    <xf numFmtId="0" fontId="56" fillId="12" borderId="0" applyNumberFormat="0" applyBorder="0" applyAlignment="0" applyProtection="0">
      <alignment vertical="center"/>
    </xf>
    <xf numFmtId="0" fontId="72" fillId="6" borderId="0" applyNumberFormat="0" applyBorder="0" applyAlignment="0" applyProtection="0">
      <alignment vertical="center"/>
    </xf>
    <xf numFmtId="0" fontId="54" fillId="15" borderId="0" applyNumberFormat="0" applyBorder="0" applyAlignment="0" applyProtection="0">
      <alignment vertical="center"/>
    </xf>
    <xf numFmtId="0" fontId="74" fillId="6" borderId="0" applyNumberFormat="0" applyBorder="0" applyAlignment="0" applyProtection="0"/>
    <xf numFmtId="0" fontId="62" fillId="15" borderId="0" applyNumberFormat="0" applyBorder="0" applyAlignment="0" applyProtection="0">
      <alignment vertical="center"/>
    </xf>
    <xf numFmtId="0" fontId="56" fillId="14" borderId="0" applyNumberFormat="0" applyBorder="0" applyAlignment="0" applyProtection="0">
      <alignment vertical="center"/>
    </xf>
    <xf numFmtId="0" fontId="56" fillId="27" borderId="0" applyNumberFormat="0" applyBorder="0" applyAlignment="0" applyProtection="0">
      <alignment vertical="center"/>
    </xf>
    <xf numFmtId="0" fontId="104" fillId="0" borderId="0" applyNumberFormat="0" applyFill="0" applyBorder="0" applyAlignment="0" applyProtection="0">
      <alignment vertical="top"/>
      <protection locked="0"/>
    </xf>
    <xf numFmtId="0" fontId="69" fillId="16" borderId="0" applyNumberFormat="0" applyBorder="0" applyAlignment="0" applyProtection="0">
      <alignment vertical="center"/>
    </xf>
    <xf numFmtId="0" fontId="81" fillId="0" borderId="22" applyNumberFormat="0" applyFill="0" applyAlignment="0" applyProtection="0">
      <alignment vertical="center"/>
    </xf>
    <xf numFmtId="0" fontId="72" fillId="9" borderId="0" applyNumberFormat="0" applyBorder="0" applyAlignment="0" applyProtection="0">
      <alignment vertical="center"/>
    </xf>
    <xf numFmtId="0" fontId="62" fillId="15" borderId="0" applyNumberFormat="0" applyBorder="0" applyAlignment="0" applyProtection="0">
      <alignment vertical="center"/>
    </xf>
    <xf numFmtId="0" fontId="1" fillId="24" borderId="0" applyNumberFormat="0" applyBorder="0" applyAlignment="0" applyProtection="0">
      <alignment vertical="center"/>
    </xf>
    <xf numFmtId="0" fontId="56" fillId="21" borderId="0" applyNumberFormat="0" applyBorder="0" applyAlignment="0" applyProtection="0">
      <alignment vertical="center"/>
    </xf>
    <xf numFmtId="0" fontId="62" fillId="5" borderId="0" applyNumberFormat="0" applyBorder="0" applyAlignment="0" applyProtection="0">
      <alignment vertical="center"/>
    </xf>
    <xf numFmtId="0" fontId="62" fillId="15" borderId="0" applyNumberFormat="0" applyBorder="0" applyAlignment="0" applyProtection="0">
      <alignment vertical="center"/>
    </xf>
    <xf numFmtId="0" fontId="7" fillId="19" borderId="0" applyNumberFormat="0" applyBorder="0" applyAlignment="0" applyProtection="0"/>
    <xf numFmtId="0" fontId="80" fillId="9" borderId="0" applyNumberFormat="0" applyBorder="0" applyAlignment="0" applyProtection="0">
      <alignment vertical="center"/>
    </xf>
    <xf numFmtId="0" fontId="62" fillId="5" borderId="0" applyNumberFormat="0" applyBorder="0" applyAlignment="0" applyProtection="0">
      <alignment vertical="center"/>
    </xf>
    <xf numFmtId="0" fontId="1" fillId="23" borderId="0" applyNumberFormat="0" applyBorder="0" applyAlignment="0" applyProtection="0">
      <alignment vertical="center"/>
    </xf>
    <xf numFmtId="0" fontId="74" fillId="6" borderId="0" applyNumberFormat="0" applyBorder="0" applyAlignment="0" applyProtection="0"/>
    <xf numFmtId="0" fontId="1" fillId="6" borderId="0" applyNumberFormat="0" applyBorder="0" applyAlignment="0" applyProtection="0">
      <alignment vertical="center"/>
    </xf>
    <xf numFmtId="0" fontId="55" fillId="9" borderId="0" applyNumberFormat="0" applyBorder="0" applyAlignment="0" applyProtection="0">
      <alignment vertical="center"/>
    </xf>
    <xf numFmtId="0" fontId="77" fillId="6" borderId="0" applyNumberFormat="0" applyBorder="0" applyAlignment="0" applyProtection="0">
      <alignment vertical="center"/>
    </xf>
    <xf numFmtId="0" fontId="56" fillId="20" borderId="0" applyNumberFormat="0" applyBorder="0" applyAlignment="0" applyProtection="0">
      <alignment vertical="center"/>
    </xf>
    <xf numFmtId="0" fontId="59" fillId="8" borderId="15" applyNumberFormat="0" applyAlignment="0" applyProtection="0">
      <alignment vertical="center"/>
    </xf>
    <xf numFmtId="0" fontId="1" fillId="23" borderId="0" applyNumberFormat="0" applyBorder="0" applyAlignment="0" applyProtection="0">
      <alignment vertical="center"/>
    </xf>
    <xf numFmtId="0" fontId="56" fillId="7" borderId="0" applyNumberFormat="0" applyBorder="0" applyAlignment="0" applyProtection="0">
      <alignment vertical="center"/>
    </xf>
    <xf numFmtId="0" fontId="62" fillId="5" borderId="0" applyNumberFormat="0" applyBorder="0" applyAlignment="0" applyProtection="0">
      <alignment vertical="center"/>
    </xf>
    <xf numFmtId="0" fontId="56" fillId="25" borderId="0" applyNumberFormat="0" applyBorder="0" applyAlignment="0" applyProtection="0">
      <alignment vertical="center"/>
    </xf>
    <xf numFmtId="0" fontId="55" fillId="6" borderId="0" applyNumberFormat="0" applyBorder="0" applyAlignment="0" applyProtection="0">
      <alignment vertical="center"/>
    </xf>
    <xf numFmtId="0" fontId="60" fillId="9" borderId="0" applyNumberFormat="0" applyBorder="0" applyAlignment="0" applyProtection="0">
      <alignment vertical="center"/>
    </xf>
    <xf numFmtId="0" fontId="83" fillId="0" borderId="23" applyNumberFormat="0" applyFill="0" applyAlignment="0" applyProtection="0">
      <alignment vertical="center"/>
    </xf>
    <xf numFmtId="0" fontId="74" fillId="6" borderId="0" applyNumberFormat="0" applyBorder="0" applyAlignment="0" applyProtection="0"/>
    <xf numFmtId="0" fontId="81" fillId="0" borderId="0" applyNumberFormat="0" applyFill="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6" fillId="7" borderId="0" applyNumberFormat="0" applyBorder="0" applyAlignment="0" applyProtection="0">
      <alignment vertical="center"/>
    </xf>
    <xf numFmtId="0" fontId="1" fillId="6" borderId="0" applyNumberFormat="0" applyBorder="0" applyAlignment="0" applyProtection="0">
      <alignment vertical="center"/>
    </xf>
    <xf numFmtId="0" fontId="82" fillId="26" borderId="0" applyNumberFormat="0" applyBorder="0" applyAlignment="0" applyProtection="0"/>
    <xf numFmtId="0" fontId="1" fillId="6" borderId="0" applyNumberFormat="0" applyBorder="0" applyAlignment="0" applyProtection="0">
      <alignment vertical="center"/>
    </xf>
    <xf numFmtId="0" fontId="82" fillId="32" borderId="0" applyNumberFormat="0" applyBorder="0" applyAlignment="0" applyProtection="0"/>
    <xf numFmtId="0" fontId="62" fillId="5" borderId="0" applyNumberFormat="0" applyBorder="0" applyAlignment="0" applyProtection="0">
      <alignment vertical="center"/>
    </xf>
    <xf numFmtId="0" fontId="1" fillId="5" borderId="0" applyNumberFormat="0" applyBorder="0" applyAlignment="0" applyProtection="0">
      <alignment vertical="center"/>
    </xf>
    <xf numFmtId="0" fontId="71" fillId="5" borderId="0" applyNumberFormat="0" applyBorder="0" applyAlignment="0" applyProtection="0"/>
    <xf numFmtId="0" fontId="60" fillId="6" borderId="0" applyNumberFormat="0" applyBorder="0" applyAlignment="0" applyProtection="0">
      <alignment vertical="center"/>
    </xf>
    <xf numFmtId="0" fontId="82" fillId="11" borderId="0" applyNumberFormat="0" applyBorder="0" applyAlignment="0" applyProtection="0"/>
    <xf numFmtId="0" fontId="1" fillId="9" borderId="0" applyNumberFormat="0" applyBorder="0" applyAlignment="0" applyProtection="0">
      <alignment vertical="center"/>
    </xf>
    <xf numFmtId="0" fontId="71" fillId="15" borderId="0" applyNumberFormat="0" applyBorder="0" applyAlignment="0" applyProtection="0">
      <alignment vertical="center"/>
    </xf>
    <xf numFmtId="0" fontId="1" fillId="9" borderId="0" applyNumberFormat="0" applyBorder="0" applyAlignment="0" applyProtection="0">
      <alignment vertical="center"/>
    </xf>
    <xf numFmtId="0" fontId="62" fillId="5" borderId="0" applyNumberFormat="0" applyBorder="0" applyAlignment="0" applyProtection="0">
      <alignment vertical="center"/>
    </xf>
    <xf numFmtId="0" fontId="1" fillId="5" borderId="0" applyNumberFormat="0" applyBorder="0" applyAlignment="0" applyProtection="0">
      <alignment vertical="center"/>
    </xf>
    <xf numFmtId="0" fontId="1" fillId="10" borderId="0" applyNumberFormat="0" applyBorder="0" applyAlignment="0" applyProtection="0">
      <alignment vertical="center"/>
    </xf>
    <xf numFmtId="0" fontId="54" fillId="5" borderId="0" applyNumberFormat="0" applyBorder="0" applyAlignment="0" applyProtection="0">
      <alignment vertical="center"/>
    </xf>
    <xf numFmtId="0" fontId="62" fillId="5" borderId="0" applyNumberFormat="0" applyBorder="0" applyAlignment="0" applyProtection="0">
      <alignment vertical="center"/>
    </xf>
    <xf numFmtId="0" fontId="81" fillId="0" borderId="22" applyNumberFormat="0" applyFill="0" applyAlignment="0" applyProtection="0">
      <alignment vertical="center"/>
    </xf>
    <xf numFmtId="0" fontId="1" fillId="24" borderId="0" applyNumberFormat="0" applyBorder="0" applyAlignment="0" applyProtection="0">
      <alignment vertical="center"/>
    </xf>
    <xf numFmtId="0" fontId="55" fillId="6" borderId="0" applyNumberFormat="0" applyBorder="0" applyAlignment="0" applyProtection="0">
      <alignment vertical="center"/>
    </xf>
    <xf numFmtId="0" fontId="56" fillId="21" borderId="0" applyNumberFormat="0" applyBorder="0" applyAlignment="0" applyProtection="0">
      <alignment vertical="center"/>
    </xf>
    <xf numFmtId="0" fontId="80" fillId="9" borderId="0" applyNumberFormat="0" applyBorder="0" applyAlignment="0" applyProtection="0">
      <alignment vertical="center"/>
    </xf>
    <xf numFmtId="0" fontId="1" fillId="24" borderId="0" applyNumberFormat="0" applyBorder="0" applyAlignment="0" applyProtection="0">
      <alignment vertical="center"/>
    </xf>
    <xf numFmtId="0" fontId="62" fillId="5" borderId="0" applyNumberFormat="0" applyBorder="0" applyAlignment="0" applyProtection="0">
      <alignment vertical="center"/>
    </xf>
    <xf numFmtId="0" fontId="81" fillId="0" borderId="22" applyNumberFormat="0" applyFill="0" applyAlignment="0" applyProtection="0">
      <alignment vertical="center"/>
    </xf>
    <xf numFmtId="0" fontId="12" fillId="18" borderId="20" applyNumberFormat="0" applyFont="0" applyAlignment="0" applyProtection="0">
      <alignment vertical="center"/>
    </xf>
    <xf numFmtId="0" fontId="85" fillId="0" borderId="0"/>
    <xf numFmtId="0" fontId="76" fillId="0" borderId="0" applyNumberFormat="0" applyFill="0" applyBorder="0" applyAlignment="0" applyProtection="0">
      <alignment vertical="center"/>
    </xf>
    <xf numFmtId="0" fontId="62" fillId="5" borderId="0" applyNumberFormat="0" applyBorder="0" applyAlignment="0" applyProtection="0">
      <alignment vertical="center"/>
    </xf>
    <xf numFmtId="0" fontId="82" fillId="32" borderId="0" applyNumberFormat="0" applyBorder="0" applyAlignment="0" applyProtection="0"/>
    <xf numFmtId="0" fontId="73" fillId="0" borderId="0"/>
    <xf numFmtId="0" fontId="1"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77" fillId="6" borderId="0" applyNumberFormat="0" applyBorder="0" applyAlignment="0" applyProtection="0">
      <alignment vertical="center"/>
    </xf>
    <xf numFmtId="0" fontId="1" fillId="25" borderId="0" applyNumberFormat="0" applyBorder="0" applyAlignment="0" applyProtection="0">
      <alignment vertical="center"/>
    </xf>
    <xf numFmtId="0" fontId="82" fillId="11" borderId="0" applyNumberFormat="0" applyBorder="0" applyAlignment="0" applyProtection="0"/>
    <xf numFmtId="0" fontId="56" fillId="12"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1" fillId="22" borderId="0" applyNumberFormat="0" applyBorder="0" applyAlignment="0" applyProtection="0">
      <alignment vertical="center"/>
    </xf>
    <xf numFmtId="0" fontId="81" fillId="0" borderId="0" applyNumberFormat="0" applyFill="0" applyBorder="0" applyAlignment="0" applyProtection="0">
      <alignment vertical="center"/>
    </xf>
    <xf numFmtId="0" fontId="73" fillId="0" borderId="4" applyNumberFormat="0" applyFill="0" applyProtection="0">
      <alignment horizontal="right"/>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0" fillId="6"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82" fillId="26" borderId="0" applyNumberFormat="0" applyBorder="0" applyAlignment="0" applyProtection="0"/>
    <xf numFmtId="0" fontId="56" fillId="20" borderId="0" applyNumberFormat="0" applyBorder="0" applyAlignment="0" applyProtection="0">
      <alignment vertical="center"/>
    </xf>
    <xf numFmtId="0" fontId="55" fillId="6" borderId="0" applyNumberFormat="0" applyBorder="0" applyAlignment="0" applyProtection="0">
      <alignment vertical="center"/>
    </xf>
    <xf numFmtId="0" fontId="76"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55" fillId="6" borderId="0" applyNumberFormat="0" applyBorder="0" applyAlignment="0" applyProtection="0">
      <alignment vertical="center"/>
    </xf>
    <xf numFmtId="0" fontId="74" fillId="6" borderId="0" applyNumberFormat="0" applyBorder="0" applyAlignment="0" applyProtection="0"/>
    <xf numFmtId="0" fontId="82" fillId="11" borderId="0" applyNumberFormat="0" applyBorder="0" applyAlignment="0" applyProtection="0"/>
    <xf numFmtId="0" fontId="1" fillId="0" borderId="0">
      <alignment vertical="center"/>
    </xf>
    <xf numFmtId="0" fontId="55" fillId="6" borderId="0" applyNumberFormat="0" applyBorder="0" applyAlignment="0" applyProtection="0">
      <alignment vertical="center"/>
    </xf>
    <xf numFmtId="43" fontId="12" fillId="0" borderId="0" applyFont="0" applyFill="0" applyBorder="0" applyAlignment="0" applyProtection="0">
      <alignment vertical="center"/>
    </xf>
    <xf numFmtId="0" fontId="1" fillId="9" borderId="0" applyNumberFormat="0" applyBorder="0" applyAlignment="0" applyProtection="0">
      <alignment vertical="center"/>
    </xf>
    <xf numFmtId="0" fontId="55" fillId="6" borderId="0" applyNumberFormat="0" applyBorder="0" applyAlignment="0" applyProtection="0">
      <alignment vertical="center"/>
    </xf>
    <xf numFmtId="0" fontId="56" fillId="20" borderId="0" applyNumberFormat="0" applyBorder="0" applyAlignment="0" applyProtection="0">
      <alignment vertical="center"/>
    </xf>
    <xf numFmtId="0" fontId="71" fillId="5" borderId="0" applyNumberFormat="0" applyBorder="0" applyAlignment="0" applyProtection="0">
      <alignment vertical="center"/>
    </xf>
    <xf numFmtId="0" fontId="62" fillId="5" borderId="0" applyNumberFormat="0" applyBorder="0" applyAlignment="0" applyProtection="0">
      <alignment vertical="center"/>
    </xf>
    <xf numFmtId="194" fontId="114" fillId="35" borderId="0"/>
    <xf numFmtId="0" fontId="72" fillId="9" borderId="0" applyNumberFormat="0" applyBorder="0" applyAlignment="0" applyProtection="0">
      <alignment vertical="center"/>
    </xf>
    <xf numFmtId="0" fontId="55" fillId="6" borderId="0" applyNumberFormat="0" applyBorder="0" applyAlignment="0" applyProtection="0">
      <alignment vertical="center"/>
    </xf>
    <xf numFmtId="0" fontId="64" fillId="8" borderId="17" applyNumberFormat="0" applyAlignment="0" applyProtection="0">
      <alignment vertical="center"/>
    </xf>
    <xf numFmtId="0" fontId="65" fillId="0" borderId="18" applyNumberFormat="0" applyFill="0" applyAlignment="0" applyProtection="0">
      <alignment vertical="center"/>
    </xf>
    <xf numFmtId="0" fontId="77" fillId="6" borderId="0" applyNumberFormat="0" applyBorder="0" applyAlignment="0" applyProtection="0">
      <alignment vertical="center"/>
    </xf>
    <xf numFmtId="0" fontId="54" fillId="15" borderId="0" applyNumberFormat="0" applyBorder="0" applyAlignment="0" applyProtection="0">
      <alignment vertical="center"/>
    </xf>
    <xf numFmtId="0" fontId="1" fillId="5" borderId="0" applyNumberFormat="0" applyBorder="0" applyAlignment="0" applyProtection="0">
      <alignment vertical="center"/>
    </xf>
    <xf numFmtId="0" fontId="81" fillId="0" borderId="0" applyNumberFormat="0" applyFill="0" applyBorder="0" applyAlignment="0" applyProtection="0">
      <alignment vertical="center"/>
    </xf>
    <xf numFmtId="0" fontId="55" fillId="6" borderId="0" applyNumberFormat="0" applyBorder="0" applyAlignment="0" applyProtection="0">
      <alignment vertical="center"/>
    </xf>
    <xf numFmtId="0" fontId="71" fillId="15" borderId="0" applyNumberFormat="0" applyBorder="0" applyAlignment="0" applyProtection="0">
      <alignment vertical="center"/>
    </xf>
    <xf numFmtId="0" fontId="56" fillId="14" borderId="0" applyNumberFormat="0" applyBorder="0" applyAlignment="0" applyProtection="0">
      <alignment vertical="center"/>
    </xf>
    <xf numFmtId="0" fontId="62" fillId="5" borderId="0" applyNumberFormat="0" applyBorder="0" applyAlignment="0" applyProtection="0">
      <alignment vertical="center"/>
    </xf>
    <xf numFmtId="0" fontId="62" fillId="15" borderId="0" applyNumberFormat="0" applyBorder="0" applyAlignment="0" applyProtection="0">
      <alignment vertical="center"/>
    </xf>
    <xf numFmtId="0" fontId="54" fillId="15" borderId="0" applyNumberFormat="0" applyBorder="0" applyAlignment="0" applyProtection="0">
      <alignment vertical="center"/>
    </xf>
    <xf numFmtId="0" fontId="62" fillId="15" borderId="0" applyNumberFormat="0" applyBorder="0" applyAlignment="0" applyProtection="0">
      <alignment vertical="center"/>
    </xf>
    <xf numFmtId="0" fontId="1" fillId="9" borderId="0" applyNumberFormat="0" applyBorder="0" applyAlignment="0" applyProtection="0">
      <alignment vertical="center"/>
    </xf>
    <xf numFmtId="0" fontId="62" fillId="5" borderId="0" applyNumberFormat="0" applyBorder="0" applyAlignment="0" applyProtection="0">
      <alignment vertical="center"/>
    </xf>
    <xf numFmtId="0" fontId="82" fillId="32" borderId="0" applyNumberFormat="0" applyBorder="0" applyAlignment="0" applyProtection="0"/>
    <xf numFmtId="0" fontId="62" fillId="15" borderId="0" applyNumberFormat="0" applyBorder="0" applyAlignment="0" applyProtection="0">
      <alignment vertical="center"/>
    </xf>
    <xf numFmtId="0" fontId="1" fillId="22" borderId="0" applyNumberFormat="0" applyBorder="0" applyAlignment="0" applyProtection="0">
      <alignment vertical="center"/>
    </xf>
    <xf numFmtId="0" fontId="71" fillId="5" borderId="0" applyNumberFormat="0" applyBorder="0" applyAlignment="0" applyProtection="0"/>
    <xf numFmtId="41" fontId="12" fillId="0" borderId="0" applyFont="0" applyFill="0" applyBorder="0" applyAlignment="0" applyProtection="0"/>
    <xf numFmtId="0" fontId="60" fillId="6" borderId="0" applyNumberFormat="0" applyBorder="0" applyAlignment="0" applyProtection="0">
      <alignment vertical="center"/>
    </xf>
    <xf numFmtId="0" fontId="56" fillId="20" borderId="0" applyNumberFormat="0" applyBorder="0" applyAlignment="0" applyProtection="0">
      <alignment vertical="center"/>
    </xf>
    <xf numFmtId="195" fontId="20" fillId="0" borderId="0"/>
    <xf numFmtId="0" fontId="81" fillId="0" borderId="22" applyNumberFormat="0" applyFill="0" applyAlignment="0" applyProtection="0">
      <alignment vertical="center"/>
    </xf>
    <xf numFmtId="0" fontId="60" fillId="9" borderId="0" applyNumberFormat="0" applyBorder="0" applyAlignment="0" applyProtection="0">
      <alignment vertical="center"/>
    </xf>
    <xf numFmtId="0" fontId="55" fillId="6" borderId="0" applyNumberFormat="0" applyBorder="0" applyAlignment="0" applyProtection="0">
      <alignment vertical="center"/>
    </xf>
    <xf numFmtId="0" fontId="74" fillId="6" borderId="0" applyNumberFormat="0" applyBorder="0" applyAlignment="0" applyProtection="0"/>
    <xf numFmtId="0" fontId="71"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6" fillId="22" borderId="0" applyNumberFormat="0" applyBorder="0" applyAlignment="0" applyProtection="0">
      <alignment vertical="center"/>
    </xf>
    <xf numFmtId="0" fontId="62" fillId="15" borderId="0" applyNumberFormat="0" applyBorder="0" applyAlignment="0" applyProtection="0">
      <alignment vertical="center"/>
    </xf>
    <xf numFmtId="0" fontId="0" fillId="0" borderId="0"/>
    <xf numFmtId="0" fontId="1" fillId="10" borderId="0" applyNumberFormat="0" applyBorder="0" applyAlignment="0" applyProtection="0">
      <alignment vertical="center"/>
    </xf>
    <xf numFmtId="0" fontId="7" fillId="15" borderId="0" applyNumberFormat="0" applyBorder="0" applyAlignment="0" applyProtection="0"/>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1" fillId="23" borderId="0" applyNumberFormat="0" applyBorder="0" applyAlignment="0" applyProtection="0">
      <alignment vertical="center"/>
    </xf>
    <xf numFmtId="0" fontId="82" fillId="32" borderId="0" applyNumberFormat="0" applyBorder="0" applyAlignment="0" applyProtection="0"/>
    <xf numFmtId="0" fontId="55" fillId="9" borderId="0" applyNumberFormat="0" applyBorder="0" applyAlignment="0" applyProtection="0">
      <alignment vertical="center"/>
    </xf>
    <xf numFmtId="0" fontId="60" fillId="9" borderId="0" applyNumberFormat="0" applyBorder="0" applyAlignment="0" applyProtection="0">
      <alignment vertical="center"/>
    </xf>
    <xf numFmtId="0" fontId="55" fillId="9" borderId="0" applyNumberFormat="0" applyBorder="0" applyAlignment="0" applyProtection="0">
      <alignment vertical="center"/>
    </xf>
    <xf numFmtId="0" fontId="55" fillId="6" borderId="0" applyNumberFormat="0" applyBorder="0" applyAlignment="0" applyProtection="0">
      <alignment vertical="center"/>
    </xf>
    <xf numFmtId="0" fontId="1" fillId="5" borderId="0" applyNumberFormat="0" applyBorder="0" applyAlignment="0" applyProtection="0">
      <alignment vertical="center"/>
    </xf>
    <xf numFmtId="0" fontId="56" fillId="22" borderId="0" applyNumberFormat="0" applyBorder="0" applyAlignment="0" applyProtection="0">
      <alignment vertical="center"/>
    </xf>
    <xf numFmtId="0" fontId="56" fillId="14" borderId="0" applyNumberFormat="0" applyBorder="0" applyAlignment="0" applyProtection="0">
      <alignment vertical="center"/>
    </xf>
    <xf numFmtId="0" fontId="77" fillId="6" borderId="0" applyNumberFormat="0" applyBorder="0" applyAlignment="0" applyProtection="0">
      <alignment vertical="center"/>
    </xf>
    <xf numFmtId="0" fontId="80" fillId="9" borderId="0" applyNumberFormat="0" applyBorder="0" applyAlignment="0" applyProtection="0">
      <alignment vertical="center"/>
    </xf>
    <xf numFmtId="0" fontId="56" fillId="17" borderId="0" applyNumberFormat="0" applyBorder="0" applyAlignment="0" applyProtection="0">
      <alignment vertical="center"/>
    </xf>
    <xf numFmtId="0" fontId="56" fillId="21" borderId="0" applyNumberFormat="0" applyBorder="0" applyAlignment="0" applyProtection="0">
      <alignment vertical="center"/>
    </xf>
    <xf numFmtId="0" fontId="56" fillId="20" borderId="0" applyNumberFormat="0" applyBorder="0" applyAlignment="0" applyProtection="0">
      <alignment vertical="center"/>
    </xf>
    <xf numFmtId="0" fontId="1" fillId="24" borderId="0" applyNumberFormat="0" applyBorder="0" applyAlignment="0" applyProtection="0">
      <alignment vertical="center"/>
    </xf>
    <xf numFmtId="0" fontId="1" fillId="9" borderId="0" applyNumberFormat="0" applyBorder="0" applyAlignment="0" applyProtection="0">
      <alignment vertical="center"/>
    </xf>
    <xf numFmtId="0" fontId="62" fillId="5" borderId="0" applyNumberFormat="0" applyBorder="0" applyAlignment="0" applyProtection="0">
      <alignment vertical="center"/>
    </xf>
    <xf numFmtId="0" fontId="24" fillId="0" borderId="0"/>
    <xf numFmtId="0" fontId="71" fillId="5" borderId="0" applyNumberFormat="0" applyBorder="0" applyAlignment="0" applyProtection="0"/>
    <xf numFmtId="0" fontId="55" fillId="6" borderId="0" applyNumberFormat="0" applyBorder="0" applyAlignment="0" applyProtection="0">
      <alignment vertical="center"/>
    </xf>
    <xf numFmtId="0" fontId="74" fillId="6" borderId="0" applyNumberFormat="0" applyBorder="0" applyAlignment="0" applyProtection="0"/>
    <xf numFmtId="0" fontId="98" fillId="0" borderId="0" applyNumberFormat="0" applyFill="0" applyBorder="0" applyAlignment="0" applyProtection="0">
      <alignment vertical="top"/>
      <protection locked="0"/>
    </xf>
    <xf numFmtId="0" fontId="1" fillId="24" borderId="0" applyNumberFormat="0" applyBorder="0" applyAlignment="0" applyProtection="0">
      <alignment vertical="center"/>
    </xf>
    <xf numFmtId="0" fontId="68" fillId="5" borderId="0" applyNumberFormat="0" applyBorder="0" applyAlignment="0" applyProtection="0">
      <alignment vertical="center"/>
    </xf>
    <xf numFmtId="0" fontId="62" fillId="5" borderId="0" applyNumberFormat="0" applyBorder="0" applyAlignment="0" applyProtection="0">
      <alignment vertical="center"/>
    </xf>
    <xf numFmtId="0" fontId="1" fillId="10" borderId="0" applyNumberFormat="0" applyBorder="0" applyAlignment="0" applyProtection="0">
      <alignment vertical="center"/>
    </xf>
    <xf numFmtId="0" fontId="70" fillId="0" borderId="19" applyNumberFormat="0" applyFill="0" applyAlignment="0" applyProtection="0">
      <alignment vertical="center"/>
    </xf>
    <xf numFmtId="0" fontId="7" fillId="15" borderId="0" applyNumberFormat="0" applyBorder="0" applyAlignment="0" applyProtection="0"/>
    <xf numFmtId="0" fontId="1" fillId="9" borderId="0" applyNumberFormat="0" applyBorder="0" applyAlignment="0" applyProtection="0">
      <alignment vertical="center"/>
    </xf>
    <xf numFmtId="0" fontId="56" fillId="14" borderId="0" applyNumberFormat="0" applyBorder="0" applyAlignment="0" applyProtection="0">
      <alignment vertical="center"/>
    </xf>
    <xf numFmtId="0" fontId="54" fillId="15" borderId="0" applyNumberFormat="0" applyBorder="0" applyAlignment="0" applyProtection="0">
      <alignment vertical="center"/>
    </xf>
    <xf numFmtId="0" fontId="55" fillId="6" borderId="0" applyNumberFormat="0" applyBorder="0" applyAlignment="0" applyProtection="0">
      <alignment vertical="center"/>
    </xf>
    <xf numFmtId="0" fontId="54" fillId="15" borderId="0" applyNumberFormat="0" applyBorder="0" applyAlignment="0" applyProtection="0">
      <alignment vertical="center"/>
    </xf>
    <xf numFmtId="4" fontId="12" fillId="0" borderId="0" applyFont="0" applyFill="0" applyBorder="0" applyAlignment="0" applyProtection="0"/>
    <xf numFmtId="0" fontId="81" fillId="0" borderId="22" applyNumberFormat="0" applyFill="0" applyAlignment="0" applyProtection="0">
      <alignment vertical="center"/>
    </xf>
    <xf numFmtId="0" fontId="62" fillId="5" borderId="0" applyNumberFormat="0" applyBorder="0" applyAlignment="0" applyProtection="0">
      <alignment vertical="center"/>
    </xf>
    <xf numFmtId="0" fontId="56" fillId="21" borderId="0" applyNumberFormat="0" applyBorder="0" applyAlignment="0" applyProtection="0">
      <alignment vertical="center"/>
    </xf>
    <xf numFmtId="0" fontId="1" fillId="23" borderId="0" applyNumberFormat="0" applyBorder="0" applyAlignment="0" applyProtection="0">
      <alignment vertical="center"/>
    </xf>
    <xf numFmtId="0" fontId="1" fillId="15" borderId="0" applyNumberFormat="0" applyBorder="0" applyAlignment="0" applyProtection="0">
      <alignment vertical="center"/>
    </xf>
    <xf numFmtId="0" fontId="55" fillId="6" borderId="0" applyNumberFormat="0" applyBorder="0" applyAlignment="0" applyProtection="0">
      <alignment vertical="center"/>
    </xf>
    <xf numFmtId="0" fontId="1" fillId="24" borderId="0" applyNumberFormat="0" applyBorder="0" applyAlignment="0" applyProtection="0">
      <alignment vertical="center"/>
    </xf>
    <xf numFmtId="0" fontId="72" fillId="23" borderId="0" applyNumberFormat="0" applyBorder="0" applyAlignment="0" applyProtection="0">
      <alignment vertical="center"/>
    </xf>
    <xf numFmtId="0" fontId="55" fillId="6" borderId="0" applyNumberFormat="0" applyBorder="0" applyAlignment="0" applyProtection="0">
      <alignment vertical="center"/>
    </xf>
    <xf numFmtId="0" fontId="82" fillId="21" borderId="0" applyNumberFormat="0" applyBorder="0" applyAlignment="0" applyProtection="0"/>
    <xf numFmtId="0" fontId="1" fillId="9" borderId="0" applyNumberFormat="0" applyBorder="0" applyAlignment="0" applyProtection="0">
      <alignment vertical="center"/>
    </xf>
    <xf numFmtId="0" fontId="69" fillId="16" borderId="0" applyNumberFormat="0" applyBorder="0" applyAlignment="0" applyProtection="0">
      <alignment vertical="center"/>
    </xf>
    <xf numFmtId="0" fontId="1" fillId="9" borderId="0" applyNumberFormat="0" applyBorder="0" applyAlignment="0" applyProtection="0">
      <alignment vertical="center"/>
    </xf>
    <xf numFmtId="0" fontId="59" fillId="8" borderId="15" applyNumberFormat="0" applyAlignment="0" applyProtection="0">
      <alignment vertical="center"/>
    </xf>
    <xf numFmtId="0" fontId="56" fillId="20" borderId="0" applyNumberFormat="0" applyBorder="0" applyAlignment="0" applyProtection="0">
      <alignment vertical="center"/>
    </xf>
    <xf numFmtId="0" fontId="12" fillId="0" borderId="0">
      <alignment vertical="center"/>
    </xf>
    <xf numFmtId="0" fontId="1" fillId="19" borderId="0" applyNumberFormat="0" applyBorder="0" applyAlignment="0" applyProtection="0">
      <alignment vertical="center"/>
    </xf>
    <xf numFmtId="0" fontId="77" fillId="6" borderId="0" applyNumberFormat="0" applyBorder="0" applyAlignment="0" applyProtection="0">
      <alignment vertical="center"/>
    </xf>
    <xf numFmtId="0" fontId="56" fillId="21" borderId="0" applyNumberFormat="0" applyBorder="0" applyAlignment="0" applyProtection="0">
      <alignment vertical="center"/>
    </xf>
    <xf numFmtId="0" fontId="62" fillId="5" borderId="0" applyNumberFormat="0" applyBorder="0" applyAlignment="0" applyProtection="0">
      <alignment vertical="center"/>
    </xf>
    <xf numFmtId="0" fontId="56" fillId="7" borderId="0" applyNumberFormat="0" applyBorder="0" applyAlignment="0" applyProtection="0">
      <alignment vertical="center"/>
    </xf>
    <xf numFmtId="0" fontId="61" fillId="11" borderId="16" applyNumberFormat="0" applyAlignment="0" applyProtection="0">
      <alignment vertical="center"/>
    </xf>
    <xf numFmtId="0" fontId="1" fillId="19" borderId="0" applyNumberFormat="0" applyBorder="0" applyAlignment="0" applyProtection="0">
      <alignment vertical="center"/>
    </xf>
    <xf numFmtId="0" fontId="55" fillId="6" borderId="0" applyNumberFormat="0" applyBorder="0" applyAlignment="0" applyProtection="0">
      <alignment vertical="center"/>
    </xf>
    <xf numFmtId="0" fontId="1" fillId="9" borderId="0" applyNumberFormat="0" applyBorder="0" applyAlignment="0" applyProtection="0">
      <alignment vertical="center"/>
    </xf>
    <xf numFmtId="0" fontId="56" fillId="14" borderId="0" applyNumberFormat="0" applyBorder="0" applyAlignment="0" applyProtection="0">
      <alignment vertical="center"/>
    </xf>
    <xf numFmtId="0" fontId="84" fillId="0" borderId="24" applyNumberFormat="0" applyFill="0" applyAlignment="0" applyProtection="0">
      <alignment vertical="center"/>
    </xf>
    <xf numFmtId="0" fontId="56" fillId="25" borderId="0" applyNumberFormat="0" applyBorder="0" applyAlignment="0" applyProtection="0">
      <alignment vertical="center"/>
    </xf>
    <xf numFmtId="0" fontId="109" fillId="0" borderId="23" applyNumberFormat="0" applyFill="0" applyAlignment="0" applyProtection="0">
      <alignment vertical="center"/>
    </xf>
    <xf numFmtId="0" fontId="1" fillId="9" borderId="0" applyNumberFormat="0" applyBorder="0" applyAlignment="0" applyProtection="0">
      <alignment vertical="center"/>
    </xf>
    <xf numFmtId="0" fontId="59" fillId="8" borderId="15" applyNumberFormat="0" applyAlignment="0" applyProtection="0">
      <alignment vertical="center"/>
    </xf>
    <xf numFmtId="0" fontId="115" fillId="0" borderId="0" applyNumberFormat="0" applyFill="0" applyBorder="0" applyAlignment="0" applyProtection="0"/>
    <xf numFmtId="0" fontId="1" fillId="25" borderId="0" applyNumberFormat="0" applyBorder="0" applyAlignment="0" applyProtection="0">
      <alignment vertical="center"/>
    </xf>
    <xf numFmtId="0" fontId="62" fillId="5" borderId="0" applyNumberFormat="0" applyBorder="0" applyAlignment="0" applyProtection="0">
      <alignment vertical="center"/>
    </xf>
    <xf numFmtId="0" fontId="80" fillId="6" borderId="0" applyNumberFormat="0" applyBorder="0" applyAlignment="0" applyProtection="0">
      <alignment vertical="center"/>
    </xf>
    <xf numFmtId="41" fontId="12" fillId="0" borderId="0" applyFont="0" applyFill="0" applyBorder="0" applyAlignment="0" applyProtection="0"/>
    <xf numFmtId="0" fontId="55" fillId="6"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0" borderId="0">
      <alignment vertical="center"/>
    </xf>
    <xf numFmtId="0" fontId="71" fillId="15" borderId="0" applyNumberFormat="0" applyBorder="0" applyAlignment="0" applyProtection="0">
      <alignment vertical="center"/>
    </xf>
    <xf numFmtId="194" fontId="103" fillId="31" borderId="0"/>
    <xf numFmtId="0" fontId="71" fillId="5" borderId="0" applyNumberFormat="0" applyBorder="0" applyAlignment="0" applyProtection="0"/>
    <xf numFmtId="0" fontId="62" fillId="5" borderId="0" applyNumberFormat="0" applyBorder="0" applyAlignment="0" applyProtection="0">
      <alignment vertical="center"/>
    </xf>
    <xf numFmtId="0" fontId="55" fillId="9" borderId="0" applyNumberFormat="0" applyBorder="0" applyAlignment="0" applyProtection="0">
      <alignment vertical="center"/>
    </xf>
    <xf numFmtId="0" fontId="80" fillId="9" borderId="0" applyNumberFormat="0" applyBorder="0" applyAlignment="0" applyProtection="0">
      <alignment vertical="center"/>
    </xf>
    <xf numFmtId="0" fontId="1" fillId="9" borderId="0" applyNumberFormat="0" applyBorder="0" applyAlignment="0" applyProtection="0">
      <alignment vertical="center"/>
    </xf>
    <xf numFmtId="0" fontId="110" fillId="0" borderId="0">
      <alignment horizontal="center" wrapText="1"/>
      <protection locked="0"/>
    </xf>
    <xf numFmtId="0" fontId="62" fillId="5" borderId="0" applyNumberFormat="0" applyBorder="0" applyAlignment="0" applyProtection="0">
      <alignment vertical="center"/>
    </xf>
    <xf numFmtId="0" fontId="70" fillId="0" borderId="19" applyNumberFormat="0" applyFill="0" applyAlignment="0" applyProtection="0">
      <alignment vertical="center"/>
    </xf>
    <xf numFmtId="0" fontId="59" fillId="8" borderId="15" applyNumberFormat="0" applyAlignment="0" applyProtection="0">
      <alignment vertical="center"/>
    </xf>
    <xf numFmtId="9" fontId="1" fillId="0" borderId="0" applyFont="0" applyFill="0" applyBorder="0" applyAlignment="0" applyProtection="0">
      <alignment vertical="center"/>
    </xf>
    <xf numFmtId="0" fontId="64" fillId="8" borderId="17" applyNumberFormat="0" applyAlignment="0" applyProtection="0">
      <alignment vertical="center"/>
    </xf>
    <xf numFmtId="0" fontId="7" fillId="5" borderId="0" applyNumberFormat="0" applyBorder="0" applyAlignment="0" applyProtection="0"/>
    <xf numFmtId="38" fontId="95" fillId="8" borderId="0" applyBorder="0" applyAlignment="0" applyProtection="0"/>
    <xf numFmtId="0" fontId="115" fillId="0" borderId="0" applyNumberFormat="0" applyFill="0" applyBorder="0" applyAlignment="0" applyProtection="0"/>
    <xf numFmtId="0" fontId="55" fillId="6" borderId="0" applyNumberFormat="0" applyBorder="0" applyAlignment="0" applyProtection="0">
      <alignment vertical="center"/>
    </xf>
    <xf numFmtId="0" fontId="55" fillId="9" borderId="0" applyNumberFormat="0" applyBorder="0" applyAlignment="0" applyProtection="0">
      <alignment vertical="center"/>
    </xf>
    <xf numFmtId="41" fontId="12" fillId="0" borderId="0" applyFont="0" applyFill="0" applyBorder="0" applyAlignment="0" applyProtection="0"/>
    <xf numFmtId="0" fontId="55" fillId="6" borderId="0" applyNumberFormat="0" applyBorder="0" applyAlignment="0" applyProtection="0">
      <alignment vertical="center"/>
    </xf>
    <xf numFmtId="0" fontId="55" fillId="9" borderId="0" applyNumberFormat="0" applyBorder="0" applyAlignment="0" applyProtection="0">
      <alignment vertical="center"/>
    </xf>
    <xf numFmtId="0" fontId="55" fillId="6" borderId="0" applyNumberFormat="0" applyBorder="0" applyAlignment="0" applyProtection="0">
      <alignment vertical="center"/>
    </xf>
    <xf numFmtId="0" fontId="1" fillId="9"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41" fontId="73" fillId="0" borderId="0" applyFont="0" applyFill="0" applyBorder="0" applyAlignment="0" applyProtection="0"/>
    <xf numFmtId="0" fontId="12" fillId="0" borderId="0">
      <alignment vertical="center"/>
    </xf>
    <xf numFmtId="0" fontId="56" fillId="14" borderId="0" applyNumberFormat="0" applyBorder="0" applyAlignment="0" applyProtection="0">
      <alignment vertical="center"/>
    </xf>
    <xf numFmtId="0" fontId="55" fillId="6" borderId="0" applyNumberFormat="0" applyBorder="0" applyAlignment="0" applyProtection="0">
      <alignment vertical="center"/>
    </xf>
    <xf numFmtId="0" fontId="81" fillId="0" borderId="0" applyNumberFormat="0" applyFill="0" applyBorder="0" applyAlignment="0" applyProtection="0">
      <alignment vertical="center"/>
    </xf>
    <xf numFmtId="198" fontId="12" fillId="0" borderId="0" applyFont="0" applyFill="0" applyBorder="0" applyAlignment="0" applyProtection="0"/>
    <xf numFmtId="0" fontId="62" fillId="5" borderId="0" applyNumberFormat="0" applyBorder="0" applyAlignment="0" applyProtection="0">
      <alignment vertical="center"/>
    </xf>
    <xf numFmtId="0" fontId="81" fillId="0" borderId="22" applyNumberFormat="0" applyFill="0" applyAlignment="0" applyProtection="0">
      <alignment vertical="center"/>
    </xf>
    <xf numFmtId="0" fontId="112" fillId="0" borderId="0" applyNumberFormat="0" applyFill="0" applyBorder="0" applyAlignment="0" applyProtection="0"/>
    <xf numFmtId="191" fontId="20" fillId="0" borderId="0"/>
    <xf numFmtId="0" fontId="62" fillId="15" borderId="0" applyNumberFormat="0" applyBorder="0" applyAlignment="0" applyProtection="0">
      <alignment vertical="center"/>
    </xf>
    <xf numFmtId="2" fontId="79" fillId="0" borderId="0" applyProtection="0"/>
    <xf numFmtId="0" fontId="12" fillId="0" borderId="0"/>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1" fillId="9"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4" fontId="96" fillId="0" borderId="0" applyFont="0" applyFill="0" applyBorder="0" applyAlignment="0" applyProtection="0"/>
    <xf numFmtId="0" fontId="1" fillId="0" borderId="0">
      <alignment vertical="center"/>
    </xf>
    <xf numFmtId="0" fontId="62" fillId="5" borderId="0" applyNumberFormat="0" applyBorder="0" applyAlignment="0" applyProtection="0">
      <alignment vertical="center"/>
    </xf>
    <xf numFmtId="0" fontId="74" fillId="6" borderId="0" applyNumberFormat="0" applyBorder="0" applyAlignment="0" applyProtection="0"/>
    <xf numFmtId="0" fontId="71" fillId="5" borderId="0" applyNumberFormat="0" applyBorder="0" applyAlignment="0" applyProtection="0"/>
    <xf numFmtId="0" fontId="62" fillId="5" borderId="0" applyNumberFormat="0" applyBorder="0" applyAlignment="0" applyProtection="0">
      <alignment vertical="center"/>
    </xf>
    <xf numFmtId="0" fontId="1" fillId="0" borderId="0">
      <alignment vertical="center"/>
    </xf>
    <xf numFmtId="0" fontId="56" fillId="22" borderId="0" applyNumberFormat="0" applyBorder="0" applyAlignment="0" applyProtection="0">
      <alignment vertical="center"/>
    </xf>
    <xf numFmtId="0" fontId="71" fillId="15" borderId="0" applyNumberFormat="0" applyBorder="0" applyAlignment="0" applyProtection="0">
      <alignment vertical="center"/>
    </xf>
    <xf numFmtId="0" fontId="86" fillId="7" borderId="0" applyNumberFormat="0" applyBorder="0" applyAlignment="0" applyProtection="0">
      <alignment vertical="center"/>
    </xf>
    <xf numFmtId="0" fontId="81" fillId="0" borderId="0" applyNumberFormat="0" applyFill="0" applyBorder="0" applyAlignment="0" applyProtection="0">
      <alignment vertical="center"/>
    </xf>
    <xf numFmtId="0" fontId="71" fillId="5" borderId="0" applyNumberFormat="0" applyBorder="0" applyAlignment="0" applyProtection="0">
      <alignment vertical="center"/>
    </xf>
    <xf numFmtId="0" fontId="64" fillId="8" borderId="17" applyNumberFormat="0" applyAlignment="0" applyProtection="0">
      <alignment vertical="center"/>
    </xf>
    <xf numFmtId="0" fontId="81" fillId="0" borderId="22" applyNumberFormat="0" applyFill="0" applyAlignment="0" applyProtection="0">
      <alignment vertical="center"/>
    </xf>
    <xf numFmtId="0" fontId="64" fillId="8" borderId="17" applyNumberFormat="0" applyAlignment="0" applyProtection="0">
      <alignment vertical="center"/>
    </xf>
    <xf numFmtId="0" fontId="1" fillId="9" borderId="0" applyNumberFormat="0" applyBorder="0" applyAlignment="0" applyProtection="0">
      <alignment vertical="center"/>
    </xf>
    <xf numFmtId="0" fontId="71" fillId="5" borderId="0" applyNumberFormat="0" applyBorder="0" applyAlignment="0" applyProtection="0"/>
    <xf numFmtId="0" fontId="1" fillId="25" borderId="0" applyNumberFormat="0" applyBorder="0" applyAlignment="0" applyProtection="0">
      <alignment vertical="center"/>
    </xf>
    <xf numFmtId="0" fontId="107" fillId="0" borderId="0" applyProtection="0"/>
    <xf numFmtId="0" fontId="77" fillId="6" borderId="0" applyNumberFormat="0" applyBorder="0" applyAlignment="0" applyProtection="0">
      <alignment vertical="center"/>
    </xf>
    <xf numFmtId="0" fontId="62" fillId="15" borderId="0" applyNumberFormat="0" applyBorder="0" applyAlignment="0" applyProtection="0">
      <alignment vertical="center"/>
    </xf>
    <xf numFmtId="0" fontId="58" fillId="0" borderId="0" applyNumberFormat="0" applyFill="0" applyBorder="0" applyAlignment="0" applyProtection="0">
      <alignment vertical="center"/>
    </xf>
    <xf numFmtId="0" fontId="55" fillId="6" borderId="0" applyNumberFormat="0" applyBorder="0" applyAlignment="0" applyProtection="0">
      <alignment vertical="center"/>
    </xf>
    <xf numFmtId="0" fontId="1" fillId="25" borderId="0" applyNumberFormat="0" applyBorder="0" applyAlignment="0" applyProtection="0">
      <alignment vertical="center"/>
    </xf>
    <xf numFmtId="0" fontId="62" fillId="5" borderId="0" applyNumberFormat="0" applyBorder="0" applyAlignment="0" applyProtection="0">
      <alignment vertical="center"/>
    </xf>
    <xf numFmtId="0" fontId="56" fillId="7" borderId="0" applyNumberFormat="0" applyBorder="0" applyAlignment="0" applyProtection="0">
      <alignment vertical="center"/>
    </xf>
    <xf numFmtId="0" fontId="64" fillId="8" borderId="17" applyNumberFormat="0" applyAlignment="0" applyProtection="0">
      <alignment vertical="center"/>
    </xf>
    <xf numFmtId="0" fontId="60" fillId="9" borderId="0" applyNumberFormat="0" applyBorder="0" applyAlignment="0" applyProtection="0">
      <alignment vertical="center"/>
    </xf>
    <xf numFmtId="0" fontId="84" fillId="0" borderId="24" applyNumberFormat="0" applyFill="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1" fillId="9" borderId="0" applyNumberFormat="0" applyBorder="0" applyAlignment="0" applyProtection="0">
      <alignment vertical="center"/>
    </xf>
    <xf numFmtId="0" fontId="84" fillId="0" borderId="24" applyNumberFormat="0" applyFill="0" applyAlignment="0" applyProtection="0">
      <alignment vertical="center"/>
    </xf>
    <xf numFmtId="0" fontId="84" fillId="0" borderId="24" applyNumberFormat="0" applyFill="0" applyAlignment="0" applyProtection="0">
      <alignment vertical="center"/>
    </xf>
    <xf numFmtId="9" fontId="12" fillId="0" borderId="0" applyFont="0" applyFill="0" applyBorder="0" applyAlignment="0" applyProtection="0"/>
    <xf numFmtId="0" fontId="1" fillId="9" borderId="0" applyNumberFormat="0" applyBorder="0" applyAlignment="0" applyProtection="0">
      <alignment vertical="center"/>
    </xf>
    <xf numFmtId="0" fontId="84" fillId="0" borderId="24" applyNumberFormat="0" applyFill="0" applyAlignment="0" applyProtection="0">
      <alignment vertical="center"/>
    </xf>
    <xf numFmtId="0" fontId="71" fillId="5" borderId="0" applyNumberFormat="0" applyBorder="0" applyAlignment="0" applyProtection="0"/>
    <xf numFmtId="0" fontId="59" fillId="8" borderId="15" applyNumberFormat="0" applyAlignment="0" applyProtection="0">
      <alignment vertical="center"/>
    </xf>
    <xf numFmtId="0" fontId="1" fillId="9" borderId="0" applyNumberFormat="0" applyBorder="0" applyAlignment="0" applyProtection="0">
      <alignment vertical="center"/>
    </xf>
    <xf numFmtId="194" fontId="114" fillId="35" borderId="0"/>
    <xf numFmtId="0" fontId="55" fillId="6" borderId="0" applyNumberFormat="0" applyBorder="0" applyAlignment="0" applyProtection="0">
      <alignment vertical="center"/>
    </xf>
    <xf numFmtId="38" fontId="12" fillId="0" borderId="0" applyFont="0" applyFill="0" applyBorder="0" applyAlignment="0" applyProtection="0"/>
    <xf numFmtId="202" fontId="12" fillId="0" borderId="0" applyFont="0" applyFill="0" applyBorder="0" applyAlignment="0" applyProtection="0"/>
    <xf numFmtId="0" fontId="80" fillId="9" borderId="0" applyNumberFormat="0" applyBorder="0" applyAlignment="0" applyProtection="0">
      <alignment vertical="center"/>
    </xf>
    <xf numFmtId="0" fontId="55" fillId="6" borderId="0" applyNumberFormat="0" applyBorder="0" applyAlignment="0" applyProtection="0">
      <alignment vertical="center"/>
    </xf>
    <xf numFmtId="0" fontId="12" fillId="18" borderId="20" applyNumberFormat="0" applyFont="0" applyAlignment="0" applyProtection="0">
      <alignment vertical="center"/>
    </xf>
    <xf numFmtId="0" fontId="12" fillId="18" borderId="20" applyNumberFormat="0" applyFont="0" applyAlignment="0" applyProtection="0">
      <alignment vertical="center"/>
    </xf>
    <xf numFmtId="204" fontId="12" fillId="0" borderId="0" applyFont="0" applyFill="0" applyProtection="0"/>
    <xf numFmtId="0" fontId="54" fillId="15" borderId="0" applyNumberFormat="0" applyBorder="0" applyAlignment="0" applyProtection="0">
      <alignment vertical="center"/>
    </xf>
    <xf numFmtId="0" fontId="1" fillId="18" borderId="20" applyNumberFormat="0" applyFont="0" applyAlignment="0" applyProtection="0">
      <alignment vertical="center"/>
    </xf>
    <xf numFmtId="0" fontId="70" fillId="0" borderId="19" applyNumberFormat="0" applyFill="0" applyAlignment="0" applyProtection="0">
      <alignment vertical="center"/>
    </xf>
    <xf numFmtId="0" fontId="55" fillId="6" borderId="0" applyNumberFormat="0" applyBorder="0" applyAlignment="0" applyProtection="0">
      <alignment vertical="center"/>
    </xf>
    <xf numFmtId="0" fontId="60" fillId="9" borderId="0" applyNumberFormat="0" applyBorder="0" applyAlignment="0" applyProtection="0">
      <alignment vertical="center"/>
    </xf>
    <xf numFmtId="0" fontId="1" fillId="6" borderId="0" applyNumberFormat="0" applyBorder="0" applyAlignment="0" applyProtection="0">
      <alignment vertical="center"/>
    </xf>
    <xf numFmtId="0" fontId="64" fillId="8" borderId="17" applyNumberFormat="0" applyAlignment="0" applyProtection="0">
      <alignment vertical="center"/>
    </xf>
    <xf numFmtId="0" fontId="55" fillId="6" borderId="0" applyNumberFormat="0" applyBorder="0" applyAlignment="0" applyProtection="0">
      <alignment vertical="center"/>
    </xf>
    <xf numFmtId="0" fontId="62" fillId="15" borderId="0" applyNumberFormat="0" applyBorder="0" applyAlignment="0" applyProtection="0">
      <alignment vertical="center"/>
    </xf>
    <xf numFmtId="0" fontId="62" fillId="5" borderId="0" applyNumberFormat="0" applyBorder="0" applyAlignment="0" applyProtection="0">
      <alignment vertical="center"/>
    </xf>
    <xf numFmtId="0" fontId="1" fillId="18" borderId="20" applyNumberFormat="0" applyFont="0" applyAlignment="0" applyProtection="0">
      <alignment vertical="center"/>
    </xf>
    <xf numFmtId="0" fontId="80" fillId="9" borderId="0" applyNumberFormat="0" applyBorder="0" applyAlignment="0" applyProtection="0">
      <alignment vertical="center"/>
    </xf>
    <xf numFmtId="0" fontId="12" fillId="18" borderId="20" applyNumberFormat="0" applyFont="0" applyAlignment="0" applyProtection="0">
      <alignment vertical="center"/>
    </xf>
    <xf numFmtId="0" fontId="55" fillId="6" borderId="0" applyNumberFormat="0" applyBorder="0" applyAlignment="0" applyProtection="0">
      <alignment vertical="center"/>
    </xf>
    <xf numFmtId="0" fontId="12" fillId="18" borderId="20" applyNumberFormat="0" applyFont="0" applyAlignment="0" applyProtection="0">
      <alignment vertical="center"/>
    </xf>
    <xf numFmtId="0" fontId="61" fillId="11" borderId="16" applyNumberFormat="0" applyAlignment="0" applyProtection="0">
      <alignment vertical="center"/>
    </xf>
    <xf numFmtId="0" fontId="59" fillId="8" borderId="15" applyNumberFormat="0" applyAlignment="0" applyProtection="0">
      <alignment vertical="center"/>
    </xf>
    <xf numFmtId="10" fontId="73" fillId="0" borderId="0" applyFont="0" applyFill="0" applyBorder="0" applyAlignment="0" applyProtection="0"/>
    <xf numFmtId="0" fontId="62" fillId="5" borderId="0" applyNumberFormat="0" applyBorder="0" applyAlignment="0" applyProtection="0">
      <alignment vertical="center"/>
    </xf>
    <xf numFmtId="15" fontId="12" fillId="0" borderId="0" applyFont="0" applyFill="0" applyBorder="0" applyAlignment="0" applyProtection="0"/>
    <xf numFmtId="0" fontId="76" fillId="0" borderId="0" applyNumberFormat="0" applyFill="0" applyBorder="0" applyAlignment="0" applyProtection="0">
      <alignment vertical="center"/>
    </xf>
    <xf numFmtId="0" fontId="55" fillId="6" borderId="0" applyNumberFormat="0" applyBorder="0" applyAlignment="0" applyProtection="0">
      <alignment vertical="center"/>
    </xf>
    <xf numFmtId="0" fontId="12" fillId="0" borderId="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70" fillId="0" borderId="19" applyNumberFormat="0" applyFill="0" applyAlignment="0" applyProtection="0">
      <alignment vertical="center"/>
    </xf>
    <xf numFmtId="0" fontId="60" fillId="9" borderId="0" applyNumberFormat="0" applyBorder="0" applyAlignment="0" applyProtection="0">
      <alignment vertical="center"/>
    </xf>
    <xf numFmtId="0" fontId="12" fillId="0" borderId="0">
      <alignment vertical="center"/>
    </xf>
    <xf numFmtId="0" fontId="1" fillId="22" borderId="0" applyNumberFormat="0" applyBorder="0" applyAlignment="0" applyProtection="0">
      <alignment vertical="center"/>
    </xf>
    <xf numFmtId="0" fontId="115" fillId="0" borderId="26">
      <alignment horizontal="center"/>
    </xf>
    <xf numFmtId="0" fontId="56" fillId="13" borderId="0" applyNumberFormat="0" applyBorder="0" applyAlignment="0" applyProtection="0">
      <alignment vertical="center"/>
    </xf>
    <xf numFmtId="0" fontId="1" fillId="23" borderId="0" applyNumberFormat="0" applyBorder="0" applyAlignment="0" applyProtection="0">
      <alignment vertical="center"/>
    </xf>
    <xf numFmtId="0" fontId="71" fillId="5" borderId="0" applyNumberFormat="0" applyBorder="0" applyAlignment="0" applyProtection="0">
      <alignment vertical="center"/>
    </xf>
    <xf numFmtId="0" fontId="74" fillId="6" borderId="0" applyNumberFormat="0" applyBorder="0" applyAlignment="0" applyProtection="0"/>
    <xf numFmtId="0" fontId="101" fillId="30" borderId="12">
      <protection locked="0"/>
    </xf>
    <xf numFmtId="0" fontId="12" fillId="0" borderId="0"/>
    <xf numFmtId="0" fontId="81" fillId="0" borderId="0" applyNumberFormat="0" applyFill="0" applyBorder="0" applyAlignment="0" applyProtection="0">
      <alignment vertical="center"/>
    </xf>
    <xf numFmtId="0" fontId="55" fillId="6" borderId="0" applyNumberFormat="0" applyBorder="0" applyAlignment="0" applyProtection="0">
      <alignment vertical="center"/>
    </xf>
    <xf numFmtId="0" fontId="1" fillId="9" borderId="0" applyNumberFormat="0" applyBorder="0" applyAlignment="0" applyProtection="0">
      <alignment vertical="center"/>
    </xf>
    <xf numFmtId="0" fontId="76" fillId="0" borderId="0" applyNumberFormat="0" applyFill="0" applyBorder="0" applyAlignment="0" applyProtection="0">
      <alignment vertical="center"/>
    </xf>
    <xf numFmtId="0" fontId="111" fillId="6" borderId="0" applyNumberFormat="0" applyBorder="0" applyAlignment="0" applyProtection="0">
      <alignment vertical="center"/>
    </xf>
    <xf numFmtId="0" fontId="83" fillId="0" borderId="23" applyNumberFormat="0" applyFill="0" applyAlignment="0" applyProtection="0">
      <alignment vertical="center"/>
    </xf>
    <xf numFmtId="0" fontId="62" fillId="5" borderId="0" applyNumberFormat="0" applyBorder="0" applyAlignment="0" applyProtection="0">
      <alignment vertical="center"/>
    </xf>
    <xf numFmtId="0" fontId="4" fillId="0" borderId="0" applyNumberFormat="0" applyFill="0" applyBorder="0" applyAlignment="0" applyProtection="0">
      <alignment vertical="center"/>
    </xf>
    <xf numFmtId="0" fontId="83" fillId="0" borderId="23" applyNumberFormat="0" applyFill="0" applyAlignment="0" applyProtection="0">
      <alignment vertical="center"/>
    </xf>
    <xf numFmtId="0" fontId="60" fillId="6" borderId="0" applyNumberFormat="0" applyBorder="0" applyAlignment="0" applyProtection="0">
      <alignment vertical="center"/>
    </xf>
    <xf numFmtId="0" fontId="62" fillId="5" borderId="0" applyNumberFormat="0" applyBorder="0" applyAlignment="0" applyProtection="0">
      <alignment vertical="center"/>
    </xf>
    <xf numFmtId="9" fontId="12" fillId="0" borderId="0" applyFont="0" applyFill="0" applyBorder="0" applyAlignment="0" applyProtection="0">
      <alignment vertical="center"/>
    </xf>
    <xf numFmtId="0" fontId="62" fillId="5" borderId="0" applyNumberFormat="0" applyBorder="0" applyAlignment="0" applyProtection="0">
      <alignment vertical="center"/>
    </xf>
    <xf numFmtId="0" fontId="62" fillId="15" borderId="0" applyNumberFormat="0" applyBorder="0" applyAlignment="0" applyProtection="0">
      <alignment vertical="center"/>
    </xf>
    <xf numFmtId="9" fontId="12" fillId="0" borderId="0" applyFont="0" applyFill="0" applyBorder="0" applyAlignment="0" applyProtection="0">
      <alignment vertical="center"/>
    </xf>
    <xf numFmtId="0" fontId="55" fillId="9" borderId="0" applyNumberFormat="0" applyBorder="0" applyAlignment="0" applyProtection="0">
      <alignment vertical="center"/>
    </xf>
    <xf numFmtId="0" fontId="55" fillId="6"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6" fillId="7" borderId="0" applyNumberFormat="0" applyBorder="0" applyAlignment="0" applyProtection="0">
      <alignment vertical="center"/>
    </xf>
    <xf numFmtId="0" fontId="59" fillId="8" borderId="15" applyNumberFormat="0" applyAlignment="0" applyProtection="0">
      <alignment vertical="center"/>
    </xf>
    <xf numFmtId="9" fontId="12" fillId="0" borderId="0" applyFont="0" applyFill="0" applyBorder="0" applyAlignment="0" applyProtection="0">
      <alignment vertical="center"/>
    </xf>
    <xf numFmtId="0" fontId="56" fillId="14" borderId="0" applyNumberFormat="0" applyBorder="0" applyAlignment="0" applyProtection="0">
      <alignment vertical="center"/>
    </xf>
    <xf numFmtId="0" fontId="62" fillId="5" borderId="0" applyNumberFormat="0" applyBorder="0" applyAlignment="0" applyProtection="0">
      <alignment vertical="center"/>
    </xf>
    <xf numFmtId="0" fontId="1" fillId="18" borderId="20" applyNumberFormat="0" applyFont="0" applyAlignment="0" applyProtection="0">
      <alignment vertical="center"/>
    </xf>
    <xf numFmtId="0" fontId="83" fillId="0" borderId="23" applyNumberFormat="0" applyFill="0" applyAlignment="0" applyProtection="0">
      <alignment vertical="center"/>
    </xf>
    <xf numFmtId="0" fontId="55" fillId="6" borderId="0" applyNumberFormat="0" applyBorder="0" applyAlignment="0" applyProtection="0">
      <alignment vertical="center"/>
    </xf>
    <xf numFmtId="0" fontId="83" fillId="0" borderId="23" applyNumberFormat="0" applyFill="0" applyAlignment="0" applyProtection="0">
      <alignment vertical="center"/>
    </xf>
    <xf numFmtId="0" fontId="60" fillId="6" borderId="0" applyNumberFormat="0" applyBorder="0" applyAlignment="0" applyProtection="0">
      <alignment vertical="center"/>
    </xf>
    <xf numFmtId="0" fontId="83" fillId="0" borderId="23" applyNumberFormat="0" applyFill="0" applyAlignment="0" applyProtection="0">
      <alignment vertical="center"/>
    </xf>
    <xf numFmtId="0" fontId="83" fillId="0" borderId="23" applyNumberFormat="0" applyFill="0" applyAlignment="0" applyProtection="0">
      <alignment vertical="center"/>
    </xf>
    <xf numFmtId="0" fontId="83" fillId="0" borderId="23" applyNumberFormat="0" applyFill="0" applyAlignment="0" applyProtection="0">
      <alignment vertical="center"/>
    </xf>
    <xf numFmtId="0" fontId="80" fillId="9" borderId="0" applyNumberFormat="0" applyBorder="0" applyAlignment="0" applyProtection="0">
      <alignment vertical="center"/>
    </xf>
    <xf numFmtId="0" fontId="83" fillId="0" borderId="23" applyNumberFormat="0" applyFill="0" applyAlignment="0" applyProtection="0">
      <alignment vertical="center"/>
    </xf>
    <xf numFmtId="0" fontId="83" fillId="0" borderId="23" applyNumberFormat="0" applyFill="0" applyAlignment="0" applyProtection="0">
      <alignment vertical="center"/>
    </xf>
    <xf numFmtId="0" fontId="60" fillId="9" borderId="0" applyNumberFormat="0" applyBorder="0" applyAlignment="0" applyProtection="0">
      <alignment vertical="center"/>
    </xf>
    <xf numFmtId="0" fontId="1" fillId="0" borderId="0">
      <alignment vertical="center"/>
    </xf>
    <xf numFmtId="0" fontId="74" fillId="6" borderId="0" applyNumberFormat="0" applyBorder="0" applyAlignment="0" applyProtection="0"/>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64" fillId="8" borderId="17" applyNumberFormat="0" applyAlignment="0" applyProtection="0">
      <alignment vertical="center"/>
    </xf>
    <xf numFmtId="0" fontId="82" fillId="19" borderId="0" applyNumberFormat="0" applyBorder="0" applyAlignment="0" applyProtection="0"/>
    <xf numFmtId="0" fontId="55" fillId="9" borderId="0" applyNumberFormat="0" applyBorder="0" applyAlignment="0" applyProtection="0">
      <alignment vertical="center"/>
    </xf>
    <xf numFmtId="0" fontId="76" fillId="0" borderId="0" applyNumberFormat="0" applyFill="0" applyBorder="0" applyAlignment="0" applyProtection="0">
      <alignment vertical="center"/>
    </xf>
    <xf numFmtId="0" fontId="1" fillId="23" borderId="0" applyNumberFormat="0" applyBorder="0" applyAlignment="0" applyProtection="0">
      <alignment vertical="center"/>
    </xf>
    <xf numFmtId="0" fontId="55" fillId="9" borderId="0" applyNumberFormat="0" applyBorder="0" applyAlignment="0" applyProtection="0">
      <alignment vertical="center"/>
    </xf>
    <xf numFmtId="0" fontId="62" fillId="15" borderId="0" applyNumberFormat="0" applyBorder="0" applyAlignment="0" applyProtection="0">
      <alignment vertical="center"/>
    </xf>
    <xf numFmtId="0" fontId="59" fillId="8" borderId="15" applyNumberFormat="0" applyAlignment="0" applyProtection="0">
      <alignment vertical="center"/>
    </xf>
    <xf numFmtId="0" fontId="76" fillId="0" borderId="0" applyNumberFormat="0" applyFill="0" applyBorder="0" applyAlignment="0" applyProtection="0">
      <alignment vertical="center"/>
    </xf>
    <xf numFmtId="0" fontId="62" fillId="5" borderId="0" applyNumberFormat="0" applyBorder="0" applyAlignment="0" applyProtection="0">
      <alignment vertical="center"/>
    </xf>
    <xf numFmtId="0" fontId="56" fillId="12" borderId="0" applyNumberFormat="0" applyBorder="0" applyAlignment="0" applyProtection="0">
      <alignment vertical="center"/>
    </xf>
    <xf numFmtId="0" fontId="70" fillId="0" borderId="19" applyNumberFormat="0" applyFill="0" applyAlignment="0" applyProtection="0">
      <alignment vertical="center"/>
    </xf>
    <xf numFmtId="0" fontId="65" fillId="0" borderId="18" applyNumberFormat="0" applyFill="0" applyAlignment="0" applyProtection="0">
      <alignment vertical="center"/>
    </xf>
    <xf numFmtId="10" fontId="12" fillId="0" borderId="0" applyFont="0" applyFill="0" applyBorder="0" applyAlignment="0" applyProtection="0"/>
    <xf numFmtId="0" fontId="62" fillId="5" borderId="0" applyNumberFormat="0" applyBorder="0" applyAlignment="0" applyProtection="0">
      <alignment vertical="center"/>
    </xf>
    <xf numFmtId="0" fontId="70" fillId="0" borderId="19" applyNumberFormat="0" applyFill="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4" fillId="15" borderId="0" applyNumberFormat="0" applyBorder="0" applyAlignment="0" applyProtection="0">
      <alignment vertical="center"/>
    </xf>
    <xf numFmtId="0" fontId="70" fillId="0" borderId="19" applyNumberFormat="0" applyFill="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70" fillId="0" borderId="19" applyNumberFormat="0" applyFill="0" applyAlignment="0" applyProtection="0">
      <alignment vertical="center"/>
    </xf>
    <xf numFmtId="43" fontId="12" fillId="0" borderId="0" applyFont="0" applyFill="0" applyBorder="0" applyAlignment="0" applyProtection="0"/>
    <xf numFmtId="0" fontId="62" fillId="5" borderId="0" applyNumberFormat="0" applyBorder="0" applyAlignment="0" applyProtection="0">
      <alignment vertical="center"/>
    </xf>
    <xf numFmtId="0" fontId="71" fillId="15" borderId="0" applyNumberFormat="0" applyBorder="0" applyAlignment="0" applyProtection="0">
      <alignment vertical="center"/>
    </xf>
    <xf numFmtId="0" fontId="62" fillId="15" borderId="0" applyNumberFormat="0" applyBorder="0" applyAlignment="0" applyProtection="0">
      <alignment vertical="center"/>
    </xf>
    <xf numFmtId="0" fontId="62" fillId="5" borderId="0" applyNumberFormat="0" applyBorder="0" applyAlignment="0" applyProtection="0">
      <alignment vertical="center"/>
    </xf>
    <xf numFmtId="0" fontId="70" fillId="0" borderId="19" applyNumberFormat="0" applyFill="0" applyAlignment="0" applyProtection="0">
      <alignment vertical="center"/>
    </xf>
    <xf numFmtId="0" fontId="60" fillId="9" borderId="0" applyNumberFormat="0" applyBorder="0" applyAlignment="0" applyProtection="0">
      <alignment vertical="center"/>
    </xf>
    <xf numFmtId="0" fontId="58" fillId="0" borderId="0" applyNumberFormat="0" applyFill="0" applyBorder="0" applyAlignment="0" applyProtection="0">
      <alignment vertical="center"/>
    </xf>
    <xf numFmtId="0" fontId="82" fillId="26" borderId="0" applyNumberFormat="0" applyBorder="0" applyAlignment="0" applyProtection="0"/>
    <xf numFmtId="0" fontId="55" fillId="6" borderId="0" applyNumberFormat="0" applyBorder="0" applyAlignment="0" applyProtection="0">
      <alignment vertical="center"/>
    </xf>
    <xf numFmtId="0" fontId="61" fillId="11" borderId="16" applyNumberFormat="0" applyAlignment="0" applyProtection="0">
      <alignment vertical="center"/>
    </xf>
    <xf numFmtId="0" fontId="55" fillId="6" borderId="0" applyNumberFormat="0" applyBorder="0" applyAlignment="0" applyProtection="0">
      <alignment vertical="center"/>
    </xf>
    <xf numFmtId="0" fontId="70" fillId="0" borderId="19" applyNumberFormat="0" applyFill="0" applyAlignment="0" applyProtection="0">
      <alignment vertical="center"/>
    </xf>
    <xf numFmtId="0" fontId="62" fillId="5" borderId="0" applyNumberFormat="0" applyBorder="0" applyAlignment="0" applyProtection="0">
      <alignment vertical="center"/>
    </xf>
    <xf numFmtId="0" fontId="55" fillId="9" borderId="0" applyNumberFormat="0" applyBorder="0" applyAlignment="0" applyProtection="0">
      <alignment vertical="center"/>
    </xf>
    <xf numFmtId="0" fontId="56" fillId="7" borderId="0" applyNumberFormat="0" applyBorder="0" applyAlignment="0" applyProtection="0">
      <alignment vertical="center"/>
    </xf>
    <xf numFmtId="0" fontId="56" fillId="12" borderId="0" applyNumberFormat="0" applyBorder="0" applyAlignment="0" applyProtection="0">
      <alignment vertical="center"/>
    </xf>
    <xf numFmtId="0" fontId="62" fillId="5" borderId="0" applyNumberFormat="0" applyBorder="0" applyAlignment="0" applyProtection="0">
      <alignment vertical="center"/>
    </xf>
    <xf numFmtId="0" fontId="70" fillId="0" borderId="19" applyNumberFormat="0" applyFill="0" applyAlignment="0" applyProtection="0">
      <alignment vertical="center"/>
    </xf>
    <xf numFmtId="0" fontId="62" fillId="5" borderId="0" applyNumberFormat="0" applyBorder="0" applyAlignment="0" applyProtection="0">
      <alignment vertical="center"/>
    </xf>
    <xf numFmtId="0" fontId="70" fillId="0" borderId="19" applyNumberFormat="0" applyFill="0" applyAlignment="0" applyProtection="0">
      <alignment vertical="center"/>
    </xf>
    <xf numFmtId="0" fontId="70" fillId="0" borderId="19" applyNumberFormat="0" applyFill="0" applyAlignment="0" applyProtection="0">
      <alignment vertical="center"/>
    </xf>
    <xf numFmtId="0" fontId="70" fillId="0" borderId="19" applyNumberFormat="0" applyFill="0" applyAlignment="0" applyProtection="0">
      <alignment vertical="center"/>
    </xf>
    <xf numFmtId="0" fontId="62" fillId="5" borderId="0" applyNumberFormat="0" applyBorder="0" applyAlignment="0" applyProtection="0">
      <alignment vertical="center"/>
    </xf>
    <xf numFmtId="0" fontId="92" fillId="0" borderId="22" applyNumberFormat="0" applyFill="0" applyAlignment="0" applyProtection="0">
      <alignment vertical="center"/>
    </xf>
    <xf numFmtId="0" fontId="1" fillId="5" borderId="0" applyNumberFormat="0" applyBorder="0" applyAlignment="0" applyProtection="0">
      <alignment vertical="center"/>
    </xf>
    <xf numFmtId="0" fontId="55" fillId="6" borderId="0" applyNumberFormat="0" applyBorder="0" applyAlignment="0" applyProtection="0">
      <alignment vertical="center"/>
    </xf>
    <xf numFmtId="0" fontId="81" fillId="0" borderId="22" applyNumberFormat="0" applyFill="0" applyAlignment="0" applyProtection="0">
      <alignment vertical="center"/>
    </xf>
    <xf numFmtId="0" fontId="54"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77"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1" fillId="6" borderId="0" applyNumberFormat="0" applyBorder="0" applyAlignment="0" applyProtection="0">
      <alignment vertical="center"/>
    </xf>
    <xf numFmtId="0" fontId="62" fillId="5" borderId="0" applyNumberFormat="0" applyBorder="0" applyAlignment="0" applyProtection="0">
      <alignment vertical="center"/>
    </xf>
    <xf numFmtId="0" fontId="81" fillId="0" borderId="22" applyNumberFormat="0" applyFill="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6" fillId="21" borderId="0" applyNumberFormat="0" applyBorder="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43" fontId="12" fillId="0" borderId="0" applyFont="0" applyFill="0" applyBorder="0" applyAlignment="0" applyProtection="0">
      <alignment vertical="center"/>
    </xf>
    <xf numFmtId="0" fontId="56" fillId="17" borderId="0" applyNumberFormat="0" applyBorder="0" applyAlignment="0" applyProtection="0">
      <alignment vertical="center"/>
    </xf>
    <xf numFmtId="0" fontId="62" fillId="15" borderId="0" applyNumberFormat="0" applyBorder="0" applyAlignment="0" applyProtection="0">
      <alignment vertical="center"/>
    </xf>
    <xf numFmtId="0" fontId="113" fillId="0" borderId="19" applyNumberFormat="0" applyFill="0" applyAlignment="0" applyProtection="0">
      <alignment vertical="center"/>
    </xf>
    <xf numFmtId="0" fontId="92" fillId="0" borderId="0" applyNumberFormat="0" applyFill="0" applyBorder="0" applyAlignment="0" applyProtection="0">
      <alignment vertical="center"/>
    </xf>
    <xf numFmtId="15" fontId="12" fillId="0" borderId="0" applyFont="0" applyFill="0" applyBorder="0" applyAlignment="0" applyProtection="0"/>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43" fontId="1" fillId="0" borderId="0" applyFont="0" applyFill="0" applyBorder="0" applyAlignment="0" applyProtection="0">
      <alignment vertical="center"/>
    </xf>
    <xf numFmtId="0" fontId="101" fillId="30" borderId="12">
      <protection locked="0"/>
    </xf>
    <xf numFmtId="0" fontId="55" fillId="9" borderId="0" applyNumberFormat="0" applyBorder="0" applyAlignment="0" applyProtection="0">
      <alignment vertical="center"/>
    </xf>
    <xf numFmtId="0" fontId="62" fillId="5" borderId="0" applyNumberFormat="0" applyBorder="0" applyAlignment="0" applyProtection="0">
      <alignment vertical="center"/>
    </xf>
    <xf numFmtId="0" fontId="54" fillId="15" borderId="0" applyNumberFormat="0" applyBorder="0" applyAlignment="0" applyProtection="0">
      <alignment vertical="center"/>
    </xf>
    <xf numFmtId="0" fontId="55" fillId="9" borderId="0" applyNumberFormat="0" applyBorder="0" applyAlignment="0" applyProtection="0">
      <alignment vertical="center"/>
    </xf>
    <xf numFmtId="0" fontId="81" fillId="0" borderId="0" applyNumberFormat="0" applyFill="0" applyBorder="0" applyAlignment="0" applyProtection="0">
      <alignment vertical="center"/>
    </xf>
    <xf numFmtId="0" fontId="55" fillId="9"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43" fontId="12" fillId="0" borderId="0" applyFont="0" applyFill="0" applyBorder="0" applyAlignment="0" applyProtection="0"/>
    <xf numFmtId="0" fontId="81" fillId="0" borderId="0" applyNumberFormat="0" applyFill="0" applyBorder="0" applyAlignment="0" applyProtection="0">
      <alignment vertical="center"/>
    </xf>
    <xf numFmtId="0" fontId="69" fillId="16" borderId="0" applyNumberFormat="0" applyBorder="0" applyAlignment="0" applyProtection="0">
      <alignment vertical="center"/>
    </xf>
    <xf numFmtId="0" fontId="56" fillId="27" borderId="0" applyNumberFormat="0" applyBorder="0" applyAlignment="0" applyProtection="0">
      <alignment vertical="center"/>
    </xf>
    <xf numFmtId="0" fontId="55" fillId="6" borderId="0" applyNumberFormat="0" applyBorder="0" applyAlignment="0" applyProtection="0">
      <alignment vertical="center"/>
    </xf>
    <xf numFmtId="0" fontId="62" fillId="15" borderId="0" applyNumberFormat="0" applyBorder="0" applyAlignment="0" applyProtection="0">
      <alignment vertical="center"/>
    </xf>
    <xf numFmtId="0" fontId="81" fillId="0" borderId="0" applyNumberFormat="0" applyFill="0" applyBorder="0" applyAlignment="0" applyProtection="0">
      <alignment vertical="center"/>
    </xf>
    <xf numFmtId="0" fontId="54" fillId="1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0" fillId="6" borderId="0" applyNumberFormat="0" applyBorder="0" applyAlignment="0" applyProtection="0">
      <alignment vertical="center"/>
    </xf>
    <xf numFmtId="0" fontId="54" fillId="15" borderId="0" applyNumberFormat="0" applyBorder="0" applyAlignment="0" applyProtection="0">
      <alignment vertical="center"/>
    </xf>
    <xf numFmtId="0" fontId="76" fillId="0" borderId="0" applyNumberFormat="0" applyFill="0" applyBorder="0" applyAlignment="0" applyProtection="0">
      <alignment vertical="center"/>
    </xf>
    <xf numFmtId="0" fontId="55" fillId="6" borderId="0" applyNumberFormat="0" applyBorder="0" applyAlignment="0" applyProtection="0">
      <alignment vertical="center"/>
    </xf>
    <xf numFmtId="0" fontId="60" fillId="6" borderId="0" applyNumberFormat="0" applyBorder="0" applyAlignment="0" applyProtection="0">
      <alignment vertical="center"/>
    </xf>
    <xf numFmtId="0" fontId="76" fillId="0" borderId="0" applyNumberFormat="0" applyFill="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9" borderId="0" applyNumberFormat="0" applyBorder="0" applyAlignment="0" applyProtection="0">
      <alignment vertical="center"/>
    </xf>
    <xf numFmtId="0" fontId="71" fillId="5" borderId="0" applyNumberFormat="0" applyBorder="0" applyAlignment="0" applyProtection="0"/>
    <xf numFmtId="0" fontId="1" fillId="0" borderId="0">
      <alignment vertical="center"/>
    </xf>
    <xf numFmtId="0" fontId="12" fillId="0" borderId="0">
      <alignment vertical="center"/>
    </xf>
    <xf numFmtId="0" fontId="116" fillId="0" borderId="4" applyNumberFormat="0" applyFill="0" applyProtection="0">
      <alignment horizontal="center"/>
    </xf>
    <xf numFmtId="0" fontId="12" fillId="0" borderId="0"/>
    <xf numFmtId="0" fontId="55" fillId="6" borderId="0" applyNumberFormat="0" applyBorder="0" applyAlignment="0" applyProtection="0">
      <alignment vertical="center"/>
    </xf>
    <xf numFmtId="0" fontId="71" fillId="5" borderId="0" applyNumberFormat="0" applyBorder="0" applyAlignment="0" applyProtection="0"/>
    <xf numFmtId="0" fontId="60" fillId="9"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80" fillId="9" borderId="0" applyNumberFormat="0" applyBorder="0" applyAlignment="0" applyProtection="0">
      <alignment vertical="center"/>
    </xf>
    <xf numFmtId="0" fontId="61" fillId="11" borderId="16" applyNumberFormat="0" applyAlignment="0" applyProtection="0">
      <alignment vertical="center"/>
    </xf>
    <xf numFmtId="0" fontId="75" fillId="0" borderId="0" applyNumberFormat="0" applyFill="0" applyBorder="0" applyAlignment="0" applyProtection="0"/>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71"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1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4" fillId="1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8" fillId="0" borderId="0" applyNumberFormat="0" applyFill="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77" fillId="6" borderId="0" applyNumberFormat="0" applyBorder="0" applyAlignment="0" applyProtection="0">
      <alignment vertical="center"/>
    </xf>
    <xf numFmtId="0" fontId="62" fillId="5" borderId="0" applyNumberFormat="0" applyBorder="0" applyAlignment="0" applyProtection="0">
      <alignment vertical="center"/>
    </xf>
    <xf numFmtId="0" fontId="76" fillId="0" borderId="0" applyNumberFormat="0" applyFill="0" applyBorder="0" applyAlignment="0" applyProtection="0">
      <alignment vertical="center"/>
    </xf>
    <xf numFmtId="0" fontId="55" fillId="6" borderId="0" applyNumberFormat="0" applyBorder="0" applyAlignment="0" applyProtection="0">
      <alignment vertical="center"/>
    </xf>
    <xf numFmtId="0" fontId="60" fillId="6" borderId="0" applyNumberFormat="0" applyBorder="0" applyAlignment="0" applyProtection="0">
      <alignment vertical="center"/>
    </xf>
    <xf numFmtId="0" fontId="12" fillId="0" borderId="0" applyFont="0" applyFill="0" applyBorder="0" applyAlignment="0" applyProtection="0"/>
    <xf numFmtId="0" fontId="74" fillId="6" borderId="0" applyNumberFormat="0" applyBorder="0" applyAlignment="0" applyProtection="0"/>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6" fillId="12" borderId="0" applyNumberFormat="0" applyBorder="0" applyAlignment="0" applyProtection="0">
      <alignment vertical="center"/>
    </xf>
    <xf numFmtId="0" fontId="62" fillId="5" borderId="0" applyNumberFormat="0" applyBorder="0" applyAlignment="0" applyProtection="0">
      <alignment vertical="center"/>
    </xf>
    <xf numFmtId="0" fontId="60" fillId="9" borderId="0" applyNumberFormat="0" applyBorder="0" applyAlignment="0" applyProtection="0">
      <alignment vertical="center"/>
    </xf>
    <xf numFmtId="0" fontId="78" fillId="19" borderId="17" applyNumberFormat="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9" borderId="0" applyNumberFormat="0" applyBorder="0" applyAlignment="0" applyProtection="0">
      <alignment vertical="center"/>
    </xf>
    <xf numFmtId="0" fontId="81" fillId="0" borderId="22" applyNumberFormat="0" applyFill="0" applyAlignment="0" applyProtection="0">
      <alignment vertical="center"/>
    </xf>
    <xf numFmtId="0" fontId="55" fillId="6" borderId="0" applyNumberFormat="0" applyBorder="0" applyAlignment="0" applyProtection="0">
      <alignment vertical="center"/>
    </xf>
    <xf numFmtId="0" fontId="56" fillId="22" borderId="0" applyNumberFormat="0" applyBorder="0" applyAlignment="0" applyProtection="0">
      <alignment vertical="center"/>
    </xf>
    <xf numFmtId="0" fontId="71" fillId="5" borderId="0" applyNumberFormat="0" applyBorder="0" applyAlignment="0" applyProtection="0"/>
    <xf numFmtId="0" fontId="58" fillId="0" borderId="0" applyNumberFormat="0" applyFill="0" applyBorder="0" applyAlignment="0" applyProtection="0">
      <alignment vertical="center"/>
    </xf>
    <xf numFmtId="0" fontId="55" fillId="6" borderId="0" applyNumberFormat="0" applyBorder="0" applyAlignment="0" applyProtection="0">
      <alignment vertical="center"/>
    </xf>
    <xf numFmtId="0" fontId="60" fillId="9" borderId="0" applyNumberFormat="0" applyBorder="0" applyAlignment="0" applyProtection="0">
      <alignment vertical="center"/>
    </xf>
    <xf numFmtId="0" fontId="54" fillId="5" borderId="0" applyNumberFormat="0" applyBorder="0" applyAlignment="0" applyProtection="0">
      <alignment vertical="center"/>
    </xf>
    <xf numFmtId="0" fontId="80" fillId="9" borderId="0" applyNumberFormat="0" applyBorder="0" applyAlignment="0" applyProtection="0">
      <alignment vertical="center"/>
    </xf>
    <xf numFmtId="0" fontId="56" fillId="22" borderId="0" applyNumberFormat="0" applyBorder="0" applyAlignment="0" applyProtection="0">
      <alignment vertical="center"/>
    </xf>
    <xf numFmtId="0" fontId="58" fillId="0" borderId="0" applyNumberFormat="0" applyFill="0" applyBorder="0" applyAlignment="0" applyProtection="0">
      <alignment vertical="center"/>
    </xf>
    <xf numFmtId="0" fontId="55" fillId="6" borderId="0" applyNumberFormat="0" applyBorder="0" applyAlignment="0" applyProtection="0">
      <alignment vertical="center"/>
    </xf>
    <xf numFmtId="0" fontId="1" fillId="24" borderId="0" applyNumberFormat="0" applyBorder="0" applyAlignment="0" applyProtection="0">
      <alignment vertical="center"/>
    </xf>
    <xf numFmtId="0" fontId="89" fillId="5" borderId="0" applyNumberFormat="0" applyBorder="0" applyAlignment="0" applyProtection="0">
      <alignment vertical="center"/>
    </xf>
    <xf numFmtId="0" fontId="86" fillId="22" borderId="0" applyNumberFormat="0" applyBorder="0" applyAlignment="0" applyProtection="0">
      <alignment vertical="center"/>
    </xf>
    <xf numFmtId="0" fontId="58" fillId="0" borderId="0" applyNumberFormat="0" applyFill="0" applyBorder="0" applyAlignment="0" applyProtection="0">
      <alignment vertical="center"/>
    </xf>
    <xf numFmtId="0" fontId="55" fillId="6" borderId="0" applyNumberFormat="0" applyBorder="0" applyAlignment="0" applyProtection="0">
      <alignment vertical="center"/>
    </xf>
    <xf numFmtId="0" fontId="55" fillId="9" borderId="0" applyNumberFormat="0" applyBorder="0" applyAlignment="0" applyProtection="0">
      <alignment vertical="center"/>
    </xf>
    <xf numFmtId="0" fontId="85" fillId="0" borderId="0"/>
    <xf numFmtId="0" fontId="55" fillId="6" borderId="0" applyNumberFormat="0" applyBorder="0" applyAlignment="0" applyProtection="0">
      <alignment vertical="center"/>
    </xf>
    <xf numFmtId="0" fontId="60" fillId="9"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12" fillId="0" borderId="0"/>
    <xf numFmtId="0" fontId="77" fillId="6" borderId="0" applyNumberFormat="0" applyBorder="0" applyAlignment="0" applyProtection="0">
      <alignment vertical="center"/>
    </xf>
    <xf numFmtId="0" fontId="56" fillId="27" borderId="0" applyNumberFormat="0" applyBorder="0" applyAlignment="0" applyProtection="0">
      <alignment vertical="center"/>
    </xf>
    <xf numFmtId="0" fontId="69" fillId="16" borderId="0" applyNumberFormat="0" applyBorder="0" applyAlignment="0" applyProtection="0">
      <alignment vertical="center"/>
    </xf>
    <xf numFmtId="0" fontId="62" fillId="5" borderId="0" applyNumberFormat="0" applyBorder="0" applyAlignment="0" applyProtection="0">
      <alignment vertical="center"/>
    </xf>
    <xf numFmtId="0" fontId="56" fillId="13" borderId="0" applyNumberFormat="0" applyBorder="0" applyAlignment="0" applyProtection="0">
      <alignment vertical="center"/>
    </xf>
    <xf numFmtId="0" fontId="71" fillId="5" borderId="0" applyNumberFormat="0" applyBorder="0" applyAlignment="0" applyProtection="0"/>
    <xf numFmtId="0" fontId="55" fillId="6" borderId="0" applyNumberFormat="0" applyBorder="0" applyAlignment="0" applyProtection="0">
      <alignment vertical="center"/>
    </xf>
    <xf numFmtId="0" fontId="60" fillId="9" borderId="0" applyNumberFormat="0" applyBorder="0" applyAlignment="0" applyProtection="0">
      <alignment vertical="center"/>
    </xf>
    <xf numFmtId="0" fontId="55" fillId="6" borderId="0" applyNumberFormat="0" applyBorder="0" applyAlignment="0" applyProtection="0">
      <alignment vertical="center"/>
    </xf>
    <xf numFmtId="0" fontId="71" fillId="5" borderId="0" applyNumberFormat="0" applyBorder="0" applyAlignment="0" applyProtection="0"/>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82" fillId="21" borderId="0" applyNumberFormat="0" applyBorder="0" applyAlignment="0" applyProtection="0"/>
    <xf numFmtId="0" fontId="12" fillId="0" borderId="0">
      <alignment vertical="center"/>
    </xf>
    <xf numFmtId="0" fontId="55" fillId="6" borderId="0" applyNumberFormat="0" applyBorder="0" applyAlignment="0" applyProtection="0">
      <alignment vertical="center"/>
    </xf>
    <xf numFmtId="0" fontId="80" fillId="9" borderId="0" applyNumberFormat="0" applyBorder="0" applyAlignment="0" applyProtection="0">
      <alignment vertical="center"/>
    </xf>
    <xf numFmtId="0" fontId="62" fillId="5" borderId="0" applyNumberFormat="0" applyBorder="0" applyAlignment="0" applyProtection="0">
      <alignment vertical="center"/>
    </xf>
    <xf numFmtId="0" fontId="82" fillId="26" borderId="0" applyNumberFormat="0" applyBorder="0" applyAlignment="0" applyProtection="0"/>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80" fillId="6" borderId="0" applyNumberFormat="0" applyBorder="0" applyAlignment="0" applyProtection="0">
      <alignment vertical="center"/>
    </xf>
    <xf numFmtId="0" fontId="56" fillId="17" borderId="0" applyNumberFormat="0" applyBorder="0" applyAlignment="0" applyProtection="0">
      <alignment vertical="center"/>
    </xf>
    <xf numFmtId="0" fontId="117" fillId="11" borderId="16" applyNumberFormat="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0" fillId="9" borderId="0" applyNumberFormat="0" applyBorder="0" applyAlignment="0" applyProtection="0">
      <alignment vertical="center"/>
    </xf>
    <xf numFmtId="0" fontId="55" fillId="6" borderId="0" applyNumberFormat="0" applyBorder="0" applyAlignment="0" applyProtection="0">
      <alignment vertical="center"/>
    </xf>
    <xf numFmtId="0" fontId="56" fillId="20"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70" fillId="0" borderId="19" applyNumberFormat="0" applyFill="0" applyAlignment="0" applyProtection="0">
      <alignment vertical="center"/>
    </xf>
    <xf numFmtId="0" fontId="55" fillId="9" borderId="0" applyNumberFormat="0" applyBorder="0" applyAlignment="0" applyProtection="0">
      <alignment vertical="center"/>
    </xf>
    <xf numFmtId="0" fontId="71" fillId="5" borderId="0" applyNumberFormat="0" applyBorder="0" applyAlignment="0" applyProtection="0">
      <alignment vertical="center"/>
    </xf>
    <xf numFmtId="0" fontId="56" fillId="13" borderId="0" applyNumberFormat="0" applyBorder="0" applyAlignment="0" applyProtection="0">
      <alignment vertical="center"/>
    </xf>
    <xf numFmtId="0" fontId="56" fillId="27"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12" fillId="0" borderId="0">
      <alignment vertical="center"/>
    </xf>
    <xf numFmtId="0" fontId="55" fillId="6" borderId="0" applyNumberFormat="0" applyBorder="0" applyAlignment="0" applyProtection="0">
      <alignment vertical="center"/>
    </xf>
    <xf numFmtId="0" fontId="78" fillId="19" borderId="17" applyNumberFormat="0" applyAlignment="0" applyProtection="0">
      <alignment vertical="center"/>
    </xf>
    <xf numFmtId="0" fontId="71"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6" fillId="20"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4" fillId="15" borderId="0" applyNumberFormat="0" applyBorder="0" applyAlignment="0" applyProtection="0">
      <alignment vertical="center"/>
    </xf>
    <xf numFmtId="0" fontId="55" fillId="6" borderId="0" applyNumberFormat="0" applyBorder="0" applyAlignment="0" applyProtection="0">
      <alignment vertical="center"/>
    </xf>
    <xf numFmtId="0" fontId="60" fillId="9" borderId="0" applyNumberFormat="0" applyBorder="0" applyAlignment="0" applyProtection="0">
      <alignment vertical="center"/>
    </xf>
    <xf numFmtId="0" fontId="62" fillId="5" borderId="0" applyNumberFormat="0" applyBorder="0" applyAlignment="0" applyProtection="0">
      <alignment vertical="center"/>
    </xf>
    <xf numFmtId="0" fontId="74" fillId="6" borderId="0" applyNumberFormat="0" applyBorder="0" applyAlignment="0" applyProtection="0"/>
    <xf numFmtId="0" fontId="78" fillId="19" borderId="17" applyNumberFormat="0" applyAlignment="0" applyProtection="0">
      <alignment vertical="center"/>
    </xf>
    <xf numFmtId="0" fontId="1" fillId="23" borderId="0" applyNumberFormat="0" applyBorder="0" applyAlignment="0" applyProtection="0">
      <alignment vertical="center"/>
    </xf>
    <xf numFmtId="0" fontId="60" fillId="9" borderId="0" applyNumberFormat="0" applyBorder="0" applyAlignment="0" applyProtection="0">
      <alignment vertical="center"/>
    </xf>
    <xf numFmtId="0" fontId="56" fillId="14" borderId="0" applyNumberFormat="0" applyBorder="0" applyAlignment="0" applyProtection="0">
      <alignment vertical="center"/>
    </xf>
    <xf numFmtId="0" fontId="80" fillId="9" borderId="0" applyNumberFormat="0" applyBorder="0" applyAlignment="0" applyProtection="0">
      <alignment vertical="center"/>
    </xf>
    <xf numFmtId="0" fontId="61" fillId="11" borderId="16" applyNumberFormat="0" applyAlignment="0" applyProtection="0">
      <alignment vertical="center"/>
    </xf>
    <xf numFmtId="0" fontId="1" fillId="15" borderId="0" applyNumberFormat="0" applyBorder="0" applyAlignment="0" applyProtection="0">
      <alignment vertical="center"/>
    </xf>
    <xf numFmtId="0" fontId="80" fillId="9" borderId="0" applyNumberFormat="0" applyBorder="0" applyAlignment="0" applyProtection="0">
      <alignment vertical="center"/>
    </xf>
    <xf numFmtId="43" fontId="12" fillId="0" borderId="0" applyFont="0" applyFill="0" applyBorder="0" applyAlignment="0" applyProtection="0"/>
    <xf numFmtId="0" fontId="65" fillId="0" borderId="18" applyNumberFormat="0" applyFill="0" applyAlignment="0" applyProtection="0">
      <alignment vertical="center"/>
    </xf>
    <xf numFmtId="0" fontId="82" fillId="32" borderId="0" applyNumberFormat="0" applyBorder="0" applyAlignment="0" applyProtection="0"/>
    <xf numFmtId="0" fontId="55" fillId="6" borderId="0" applyNumberFormat="0" applyBorder="0" applyAlignment="0" applyProtection="0">
      <alignment vertical="center"/>
    </xf>
    <xf numFmtId="0" fontId="62" fillId="15" borderId="0" applyNumberFormat="0" applyBorder="0" applyAlignment="0" applyProtection="0">
      <alignment vertical="center"/>
    </xf>
    <xf numFmtId="0" fontId="62" fillId="5" borderId="0" applyNumberFormat="0" applyBorder="0" applyAlignment="0" applyProtection="0">
      <alignment vertical="center"/>
    </xf>
    <xf numFmtId="0" fontId="12" fillId="0" borderId="0">
      <alignment vertical="center"/>
    </xf>
    <xf numFmtId="0" fontId="70" fillId="0" borderId="19" applyNumberFormat="0" applyFill="0" applyAlignment="0" applyProtection="0">
      <alignment vertical="center"/>
    </xf>
    <xf numFmtId="0" fontId="80" fillId="9"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0" fillId="9" borderId="0" applyNumberFormat="0" applyBorder="0" applyAlignment="0" applyProtection="0">
      <alignment vertical="center"/>
    </xf>
    <xf numFmtId="0" fontId="55" fillId="6" borderId="0" applyNumberFormat="0" applyBorder="0" applyAlignment="0" applyProtection="0">
      <alignment vertical="center"/>
    </xf>
    <xf numFmtId="0" fontId="56" fillId="13" borderId="0" applyNumberFormat="0" applyBorder="0" applyAlignment="0" applyProtection="0">
      <alignment vertical="center"/>
    </xf>
    <xf numFmtId="0" fontId="55" fillId="6" borderId="0" applyNumberFormat="0" applyBorder="0" applyAlignment="0" applyProtection="0">
      <alignment vertical="center"/>
    </xf>
    <xf numFmtId="0" fontId="60" fillId="9"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1" fillId="22" borderId="0" applyNumberFormat="0" applyBorder="0" applyAlignment="0" applyProtection="0">
      <alignment vertical="center"/>
    </xf>
    <xf numFmtId="0" fontId="55" fillId="6" borderId="0" applyNumberFormat="0" applyBorder="0" applyAlignment="0" applyProtection="0">
      <alignment vertical="center"/>
    </xf>
    <xf numFmtId="0" fontId="60" fillId="9" borderId="0" applyNumberFormat="0" applyBorder="0" applyAlignment="0" applyProtection="0">
      <alignment vertical="center"/>
    </xf>
    <xf numFmtId="0" fontId="78" fillId="19" borderId="17" applyNumberFormat="0" applyAlignment="0" applyProtection="0">
      <alignment vertical="center"/>
    </xf>
    <xf numFmtId="0" fontId="118" fillId="0" borderId="0"/>
    <xf numFmtId="0" fontId="60" fillId="9" borderId="0" applyNumberFormat="0" applyBorder="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xf numFmtId="0" fontId="60" fillId="6" borderId="0" applyNumberFormat="0" applyBorder="0" applyAlignment="0" applyProtection="0">
      <alignment vertical="center"/>
    </xf>
    <xf numFmtId="0" fontId="84" fillId="0" borderId="24" applyNumberFormat="0" applyFill="0" applyAlignment="0" applyProtection="0">
      <alignment vertical="center"/>
    </xf>
    <xf numFmtId="0" fontId="80" fillId="9" borderId="0" applyNumberFormat="0" applyBorder="0" applyAlignment="0" applyProtection="0">
      <alignment vertical="center"/>
    </xf>
    <xf numFmtId="0" fontId="55" fillId="9" borderId="0" applyNumberFormat="0" applyBorder="0" applyAlignment="0" applyProtection="0">
      <alignment vertical="center"/>
    </xf>
    <xf numFmtId="0" fontId="56" fillId="14" borderId="0" applyNumberFormat="0" applyBorder="0" applyAlignment="0" applyProtection="0">
      <alignment vertical="center"/>
    </xf>
    <xf numFmtId="0" fontId="55" fillId="9" borderId="0" applyNumberFormat="0" applyBorder="0" applyAlignment="0" applyProtection="0">
      <alignment vertical="center"/>
    </xf>
    <xf numFmtId="0" fontId="62" fillId="5" borderId="0" applyNumberFormat="0" applyBorder="0" applyAlignment="0" applyProtection="0">
      <alignment vertical="center"/>
    </xf>
    <xf numFmtId="0" fontId="74" fillId="6" borderId="0" applyNumberFormat="0" applyBorder="0" applyAlignment="0" applyProtection="0"/>
    <xf numFmtId="0" fontId="55" fillId="9" borderId="0" applyNumberFormat="0" applyBorder="0" applyAlignment="0" applyProtection="0">
      <alignment vertical="center"/>
    </xf>
    <xf numFmtId="0" fontId="62" fillId="5" borderId="0" applyNumberFormat="0" applyBorder="0" applyAlignment="0" applyProtection="0">
      <alignment vertical="center"/>
    </xf>
    <xf numFmtId="0" fontId="62" fillId="15" borderId="0" applyNumberFormat="0" applyBorder="0" applyAlignment="0" applyProtection="0">
      <alignment vertical="center"/>
    </xf>
    <xf numFmtId="0" fontId="74" fillId="6" borderId="0" applyNumberFormat="0" applyBorder="0" applyAlignment="0" applyProtection="0"/>
    <xf numFmtId="0" fontId="62" fillId="5" borderId="0" applyNumberFormat="0" applyBorder="0" applyAlignment="0" applyProtection="0">
      <alignment vertical="center"/>
    </xf>
    <xf numFmtId="0" fontId="77" fillId="6" borderId="0" applyNumberFormat="0" applyBorder="0" applyAlignment="0" applyProtection="0">
      <alignment vertical="center"/>
    </xf>
    <xf numFmtId="0" fontId="80" fillId="9" borderId="0" applyNumberFormat="0" applyBorder="0" applyAlignment="0" applyProtection="0">
      <alignment vertical="center"/>
    </xf>
    <xf numFmtId="0" fontId="55" fillId="6" borderId="0" applyNumberFormat="0" applyBorder="0" applyAlignment="0" applyProtection="0">
      <alignment vertical="center"/>
    </xf>
    <xf numFmtId="0" fontId="55" fillId="9"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9" borderId="0" applyNumberFormat="0" applyBorder="0" applyAlignment="0" applyProtection="0">
      <alignment vertical="center"/>
    </xf>
    <xf numFmtId="0" fontId="61" fillId="11" borderId="16" applyNumberFormat="0" applyAlignment="0" applyProtection="0">
      <alignment vertical="center"/>
    </xf>
    <xf numFmtId="0" fontId="62" fillId="5" borderId="0" applyNumberFormat="0" applyBorder="0" applyAlignment="0" applyProtection="0">
      <alignment vertical="center"/>
    </xf>
    <xf numFmtId="0" fontId="55" fillId="9" borderId="0" applyNumberFormat="0" applyBorder="0" applyAlignment="0" applyProtection="0">
      <alignment vertical="center"/>
    </xf>
    <xf numFmtId="0" fontId="12" fillId="33" borderId="0" applyNumberFormat="0" applyFont="0" applyBorder="0" applyAlignment="0" applyProtection="0"/>
    <xf numFmtId="0" fontId="55" fillId="6" borderId="0" applyNumberFormat="0" applyBorder="0" applyAlignment="0" applyProtection="0">
      <alignment vertical="center"/>
    </xf>
    <xf numFmtId="0" fontId="55" fillId="9" borderId="0" applyNumberFormat="0" applyBorder="0" applyAlignment="0" applyProtection="0">
      <alignment vertical="center"/>
    </xf>
    <xf numFmtId="0" fontId="81" fillId="0" borderId="0" applyNumberFormat="0" applyFill="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80" fillId="9" borderId="0" applyNumberFormat="0" applyBorder="0" applyAlignment="0" applyProtection="0">
      <alignment vertical="center"/>
    </xf>
    <xf numFmtId="0" fontId="55" fillId="9" borderId="0" applyNumberFormat="0" applyBorder="0" applyAlignment="0" applyProtection="0">
      <alignment vertical="center"/>
    </xf>
    <xf numFmtId="0" fontId="71"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9" borderId="0" applyNumberFormat="0" applyBorder="0" applyAlignment="0" applyProtection="0">
      <alignment vertical="center"/>
    </xf>
    <xf numFmtId="0" fontId="55" fillId="6" borderId="0" applyNumberFormat="0" applyBorder="0" applyAlignment="0" applyProtection="0">
      <alignment vertical="center"/>
    </xf>
    <xf numFmtId="0" fontId="54" fillId="1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74" fillId="6" borderId="0" applyNumberFormat="0" applyBorder="0" applyAlignment="0" applyProtection="0"/>
    <xf numFmtId="0" fontId="55" fillId="6" borderId="0" applyNumberFormat="0" applyBorder="0" applyAlignment="0" applyProtection="0">
      <alignment vertical="center"/>
    </xf>
    <xf numFmtId="0" fontId="68" fillId="5" borderId="0" applyNumberFormat="0" applyBorder="0" applyAlignment="0" applyProtection="0">
      <alignment vertical="center"/>
    </xf>
    <xf numFmtId="0" fontId="4" fillId="0" borderId="0" applyNumberFormat="0" applyFill="0" applyBorder="0" applyAlignment="0" applyProtection="0">
      <alignment vertical="center"/>
    </xf>
    <xf numFmtId="0" fontId="8" fillId="34" borderId="0" applyNumberFormat="0" applyBorder="0" applyAlignment="0" applyProtection="0"/>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15" borderId="0" applyNumberFormat="0" applyBorder="0" applyAlignment="0" applyProtection="0">
      <alignment vertical="center"/>
    </xf>
    <xf numFmtId="0" fontId="55" fillId="6" borderId="0" applyNumberFormat="0" applyBorder="0" applyAlignment="0" applyProtection="0">
      <alignment vertical="center"/>
    </xf>
    <xf numFmtId="41" fontId="12" fillId="0" borderId="0" applyFont="0" applyFill="0" applyBorder="0" applyAlignment="0" applyProtection="0"/>
    <xf numFmtId="0" fontId="1" fillId="25" borderId="0" applyNumberFormat="0" applyBorder="0" applyAlignment="0" applyProtection="0">
      <alignment vertical="center"/>
    </xf>
    <xf numFmtId="0" fontId="55" fillId="6" borderId="0" applyNumberFormat="0" applyBorder="0" applyAlignment="0" applyProtection="0">
      <alignment vertical="center"/>
    </xf>
    <xf numFmtId="0" fontId="24" fillId="0" borderId="0"/>
    <xf numFmtId="0" fontId="80" fillId="9" borderId="0" applyNumberFormat="0" applyBorder="0" applyAlignment="0" applyProtection="0">
      <alignment vertical="center"/>
    </xf>
    <xf numFmtId="0" fontId="80" fillId="9"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5" fillId="9" borderId="0" applyNumberFormat="0" applyBorder="0" applyAlignment="0" applyProtection="0">
      <alignment vertical="center"/>
    </xf>
    <xf numFmtId="0" fontId="80" fillId="9"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201" fontId="12" fillId="0" borderId="0" applyFont="0" applyFill="0" applyBorder="0" applyAlignment="0" applyProtection="0"/>
    <xf numFmtId="0" fontId="55" fillId="6" borderId="0" applyNumberFormat="0" applyBorder="0" applyAlignment="0" applyProtection="0">
      <alignment vertical="center"/>
    </xf>
    <xf numFmtId="0" fontId="74" fillId="6" borderId="0" applyNumberFormat="0" applyBorder="0" applyAlignment="0" applyProtection="0"/>
    <xf numFmtId="0" fontId="78" fillId="19" borderId="17" applyNumberFormat="0" applyAlignment="0" applyProtection="0">
      <alignment vertical="center"/>
    </xf>
    <xf numFmtId="0" fontId="1" fillId="0" borderId="0">
      <alignment vertical="center"/>
    </xf>
    <xf numFmtId="0" fontId="55" fillId="6"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7" borderId="0" applyNumberFormat="0" applyBorder="0" applyAlignment="0" applyProtection="0">
      <alignment vertical="center"/>
    </xf>
    <xf numFmtId="0" fontId="1" fillId="0" borderId="0">
      <alignment vertical="center"/>
    </xf>
    <xf numFmtId="188" fontId="119" fillId="0" borderId="0" applyFill="0" applyBorder="0" applyAlignment="0"/>
    <xf numFmtId="0" fontId="54" fillId="15" borderId="0" applyNumberFormat="0" applyBorder="0" applyAlignment="0" applyProtection="0">
      <alignment vertical="center"/>
    </xf>
    <xf numFmtId="0" fontId="55" fillId="9" borderId="0" applyNumberFormat="0" applyBorder="0" applyAlignment="0" applyProtection="0">
      <alignment vertical="center"/>
    </xf>
    <xf numFmtId="0" fontId="74" fillId="6" borderId="0" applyNumberFormat="0" applyBorder="0" applyAlignment="0" applyProtection="0"/>
    <xf numFmtId="0" fontId="12" fillId="18" borderId="20" applyNumberFormat="0" applyFont="0" applyAlignment="0" applyProtection="0">
      <alignment vertical="center"/>
    </xf>
    <xf numFmtId="0" fontId="80" fillId="9"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9" borderId="0" applyNumberFormat="0" applyBorder="0" applyAlignment="0" applyProtection="0">
      <alignment vertical="center"/>
    </xf>
    <xf numFmtId="0" fontId="62" fillId="5"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7" borderId="0" applyNumberFormat="0" applyBorder="0" applyAlignment="0" applyProtection="0">
      <alignment vertical="center"/>
    </xf>
    <xf numFmtId="0" fontId="12" fillId="0" borderId="0">
      <alignment vertical="center"/>
    </xf>
    <xf numFmtId="0" fontId="62" fillId="15" borderId="0" applyNumberFormat="0" applyBorder="0" applyAlignment="0" applyProtection="0">
      <alignment vertical="center"/>
    </xf>
    <xf numFmtId="0" fontId="62" fillId="5" borderId="0" applyNumberFormat="0" applyBorder="0" applyAlignment="0" applyProtection="0">
      <alignment vertical="center"/>
    </xf>
    <xf numFmtId="0" fontId="56" fillId="12" borderId="0" applyNumberFormat="0" applyBorder="0" applyAlignment="0" applyProtection="0">
      <alignment vertical="center"/>
    </xf>
    <xf numFmtId="0" fontId="55" fillId="6" borderId="0" applyNumberFormat="0" applyBorder="0" applyAlignment="0" applyProtection="0">
      <alignment vertical="center"/>
    </xf>
    <xf numFmtId="0" fontId="1" fillId="19" borderId="0" applyNumberFormat="0" applyBorder="0" applyAlignment="0" applyProtection="0">
      <alignment vertical="center"/>
    </xf>
    <xf numFmtId="0" fontId="55" fillId="6" borderId="0" applyNumberFormat="0" applyBorder="0" applyAlignment="0" applyProtection="0">
      <alignment vertical="center"/>
    </xf>
    <xf numFmtId="0" fontId="65" fillId="0" borderId="18" applyNumberFormat="0" applyFill="0" applyAlignment="0" applyProtection="0">
      <alignment vertical="center"/>
    </xf>
    <xf numFmtId="0" fontId="55" fillId="6" borderId="0" applyNumberFormat="0" applyBorder="0" applyAlignment="0" applyProtection="0">
      <alignment vertical="center"/>
    </xf>
    <xf numFmtId="0" fontId="77" fillId="6" borderId="0" applyNumberFormat="0" applyBorder="0" applyAlignment="0" applyProtection="0">
      <alignment vertical="center"/>
    </xf>
    <xf numFmtId="0" fontId="55" fillId="6" borderId="0" applyNumberFormat="0" applyBorder="0" applyAlignment="0" applyProtection="0">
      <alignment vertical="center"/>
    </xf>
    <xf numFmtId="43" fontId="12" fillId="0" borderId="0" applyFont="0" applyFill="0" applyBorder="0" applyAlignment="0" applyProtection="0"/>
    <xf numFmtId="0" fontId="55" fillId="6" borderId="0" applyNumberFormat="0" applyBorder="0" applyAlignment="0" applyProtection="0">
      <alignment vertical="center"/>
    </xf>
    <xf numFmtId="0" fontId="72" fillId="1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4" fillId="5" borderId="0" applyNumberFormat="0" applyBorder="0" applyAlignment="0" applyProtection="0">
      <alignment vertical="center"/>
    </xf>
    <xf numFmtId="0" fontId="60" fillId="9" borderId="0" applyNumberFormat="0" applyBorder="0" applyAlignment="0" applyProtection="0">
      <alignment vertical="center"/>
    </xf>
    <xf numFmtId="0" fontId="55" fillId="6" borderId="0" applyNumberFormat="0" applyBorder="0" applyAlignment="0" applyProtection="0">
      <alignment vertical="center"/>
    </xf>
    <xf numFmtId="0" fontId="80" fillId="9" borderId="0" applyNumberFormat="0" applyBorder="0" applyAlignment="0" applyProtection="0">
      <alignment vertical="center"/>
    </xf>
    <xf numFmtId="0" fontId="55" fillId="9" borderId="0" applyNumberFormat="0" applyBorder="0" applyAlignment="0" applyProtection="0">
      <alignment vertical="center"/>
    </xf>
    <xf numFmtId="0" fontId="54" fillId="15" borderId="0" applyNumberFormat="0" applyBorder="0" applyAlignment="0" applyProtection="0">
      <alignment vertical="center"/>
    </xf>
    <xf numFmtId="0" fontId="74" fillId="6" borderId="0" applyNumberFormat="0" applyBorder="0" applyAlignment="0" applyProtection="0"/>
    <xf numFmtId="0" fontId="62" fillId="5" borderId="0" applyNumberFormat="0" applyBorder="0" applyAlignment="0" applyProtection="0">
      <alignment vertical="center"/>
    </xf>
    <xf numFmtId="0" fontId="60" fillId="9" borderId="0" applyNumberFormat="0" applyBorder="0" applyAlignment="0" applyProtection="0">
      <alignment vertical="center"/>
    </xf>
    <xf numFmtId="0" fontId="71" fillId="15" borderId="0" applyNumberFormat="0" applyBorder="0" applyAlignment="0" applyProtection="0">
      <alignment vertical="center"/>
    </xf>
    <xf numFmtId="0" fontId="101" fillId="30" borderId="12">
      <protection locked="0"/>
    </xf>
    <xf numFmtId="0" fontId="55" fillId="9"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87" fillId="0" borderId="0"/>
    <xf numFmtId="0" fontId="12" fillId="0" borderId="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0" fillId="6" borderId="0" applyNumberFormat="0" applyBorder="0" applyAlignment="0" applyProtection="0">
      <alignment vertical="center"/>
    </xf>
    <xf numFmtId="0" fontId="55" fillId="6" borderId="0" applyNumberFormat="0" applyBorder="0" applyAlignment="0" applyProtection="0">
      <alignment vertical="center"/>
    </xf>
    <xf numFmtId="0" fontId="80" fillId="9"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9" fillId="8" borderId="15" applyNumberFormat="0" applyAlignment="0" applyProtection="0">
      <alignment vertical="center"/>
    </xf>
    <xf numFmtId="0" fontId="55" fillId="6" borderId="0" applyNumberFormat="0" applyBorder="0" applyAlignment="0" applyProtection="0">
      <alignment vertical="center"/>
    </xf>
    <xf numFmtId="0" fontId="56" fillId="20" borderId="0" applyNumberFormat="0" applyBorder="0" applyAlignment="0" applyProtection="0">
      <alignment vertical="center"/>
    </xf>
    <xf numFmtId="0" fontId="1" fillId="5" borderId="0" applyNumberFormat="0" applyBorder="0" applyAlignment="0" applyProtection="0">
      <alignment vertical="center"/>
    </xf>
    <xf numFmtId="0" fontId="102" fillId="8" borderId="15" applyNumberFormat="0" applyAlignment="0" applyProtection="0">
      <alignment vertical="center"/>
    </xf>
    <xf numFmtId="0" fontId="55" fillId="6" borderId="0" applyNumberFormat="0" applyBorder="0" applyAlignment="0" applyProtection="0">
      <alignment vertical="center"/>
    </xf>
    <xf numFmtId="0" fontId="56" fillId="14" borderId="0" applyNumberFormat="0" applyBorder="0" applyAlignment="0" applyProtection="0">
      <alignment vertical="center"/>
    </xf>
    <xf numFmtId="0" fontId="56" fillId="12" borderId="0" applyNumberFormat="0" applyBorder="0" applyAlignment="0" applyProtection="0">
      <alignment vertical="center"/>
    </xf>
    <xf numFmtId="0" fontId="77" fillId="6" borderId="0" applyNumberFormat="0" applyBorder="0" applyAlignment="0" applyProtection="0">
      <alignment vertical="center"/>
    </xf>
    <xf numFmtId="0" fontId="54" fillId="5" borderId="0" applyNumberFormat="0" applyBorder="0" applyAlignment="0" applyProtection="0">
      <alignment vertical="center"/>
    </xf>
    <xf numFmtId="0" fontId="55" fillId="6" borderId="0" applyNumberFormat="0" applyBorder="0" applyAlignment="0" applyProtection="0">
      <alignment vertical="center"/>
    </xf>
    <xf numFmtId="0" fontId="59" fillId="8" borderId="15" applyNumberFormat="0" applyAlignment="0" applyProtection="0">
      <alignment vertical="center"/>
    </xf>
    <xf numFmtId="0" fontId="1"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9"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1" fillId="11" borderId="16" applyNumberFormat="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12" fillId="0" borderId="0"/>
    <xf numFmtId="0" fontId="85" fillId="0" borderId="0"/>
    <xf numFmtId="0" fontId="54" fillId="15" borderId="0" applyNumberFormat="0" applyBorder="0" applyAlignment="0" applyProtection="0">
      <alignment vertical="center"/>
    </xf>
    <xf numFmtId="0" fontId="56" fillId="12" borderId="0" applyNumberFormat="0" applyBorder="0" applyAlignment="0" applyProtection="0">
      <alignment vertical="center"/>
    </xf>
    <xf numFmtId="0" fontId="56" fillId="17" borderId="0" applyNumberFormat="0" applyBorder="0" applyAlignment="0" applyProtection="0">
      <alignment vertical="center"/>
    </xf>
    <xf numFmtId="0" fontId="59" fillId="8" borderId="15" applyNumberFormat="0" applyAlignment="0" applyProtection="0">
      <alignment vertical="center"/>
    </xf>
    <xf numFmtId="0" fontId="62" fillId="5" borderId="0" applyNumberFormat="0" applyBorder="0" applyAlignment="0" applyProtection="0">
      <alignment vertical="center"/>
    </xf>
    <xf numFmtId="0" fontId="68" fillId="5" borderId="0" applyNumberFormat="0" applyBorder="0" applyAlignment="0" applyProtection="0">
      <alignment vertical="center"/>
    </xf>
    <xf numFmtId="0" fontId="62" fillId="5" borderId="0" applyNumberFormat="0" applyBorder="0" applyAlignment="0" applyProtection="0">
      <alignment vertical="center"/>
    </xf>
    <xf numFmtId="0" fontId="99" fillId="16" borderId="0" applyNumberFormat="0" applyBorder="0" applyAlignment="0" applyProtection="0">
      <alignment vertical="center"/>
    </xf>
    <xf numFmtId="0" fontId="82" fillId="7" borderId="0" applyNumberFormat="0" applyBorder="0" applyAlignment="0" applyProtection="0"/>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5" fillId="0" borderId="18" applyNumberFormat="0" applyFill="0" applyAlignment="0" applyProtection="0">
      <alignment vertical="center"/>
    </xf>
    <xf numFmtId="0" fontId="56" fillId="17" borderId="0" applyNumberFormat="0" applyBorder="0" applyAlignment="0" applyProtection="0">
      <alignment vertical="center"/>
    </xf>
    <xf numFmtId="0" fontId="56" fillId="17" borderId="0" applyNumberFormat="0" applyBorder="0" applyAlignment="0" applyProtection="0">
      <alignment vertical="center"/>
    </xf>
    <xf numFmtId="0" fontId="55" fillId="9" borderId="0" applyNumberFormat="0" applyBorder="0" applyAlignment="0" applyProtection="0">
      <alignment vertical="center"/>
    </xf>
    <xf numFmtId="0" fontId="56" fillId="14"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1" fillId="9"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1" fillId="23"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12" fillId="0" borderId="0"/>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74" fillId="6" borderId="0" applyNumberFormat="0" applyBorder="0" applyAlignment="0" applyProtection="0"/>
    <xf numFmtId="0" fontId="62" fillId="5" borderId="0" applyNumberFormat="0" applyBorder="0" applyAlignment="0" applyProtection="0">
      <alignment vertical="center"/>
    </xf>
    <xf numFmtId="0" fontId="61" fillId="11" borderId="16" applyNumberFormat="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8" fillId="5" borderId="0" applyNumberFormat="0" applyBorder="0" applyAlignment="0" applyProtection="0">
      <alignment vertical="center"/>
    </xf>
    <xf numFmtId="41" fontId="12" fillId="0" borderId="0" applyFont="0" applyFill="0" applyBorder="0" applyAlignment="0" applyProtection="0"/>
    <xf numFmtId="0" fontId="1" fillId="9" borderId="0" applyNumberFormat="0" applyBorder="0" applyAlignment="0" applyProtection="0">
      <alignment vertical="center"/>
    </xf>
    <xf numFmtId="0" fontId="55" fillId="6" borderId="0" applyNumberFormat="0" applyBorder="0" applyAlignment="0" applyProtection="0">
      <alignment vertical="center"/>
    </xf>
    <xf numFmtId="0" fontId="56" fillId="21" borderId="0" applyNumberFormat="0" applyBorder="0" applyAlignment="0" applyProtection="0">
      <alignment vertical="center"/>
    </xf>
    <xf numFmtId="0" fontId="55" fillId="6" borderId="0" applyNumberFormat="0" applyBorder="0" applyAlignment="0" applyProtection="0">
      <alignment vertical="center"/>
    </xf>
    <xf numFmtId="0" fontId="74" fillId="6" borderId="0" applyNumberFormat="0" applyBorder="0" applyAlignment="0" applyProtection="0"/>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12" fillId="0" borderId="0">
      <alignment vertical="center"/>
    </xf>
    <xf numFmtId="0" fontId="54" fillId="15" borderId="0" applyNumberFormat="0" applyBorder="0" applyAlignment="0" applyProtection="0">
      <alignment vertical="center"/>
    </xf>
    <xf numFmtId="0" fontId="71" fillId="15" borderId="0" applyNumberFormat="0" applyBorder="0" applyAlignment="0" applyProtection="0">
      <alignment vertical="center"/>
    </xf>
    <xf numFmtId="0" fontId="1"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71" fillId="5" borderId="0" applyNumberFormat="0" applyBorder="0" applyAlignment="0" applyProtection="0">
      <alignment vertical="center"/>
    </xf>
    <xf numFmtId="0" fontId="55" fillId="6" borderId="0" applyNumberFormat="0" applyBorder="0" applyAlignment="0" applyProtection="0">
      <alignment vertical="center"/>
    </xf>
    <xf numFmtId="0" fontId="4" fillId="0" borderId="0" applyNumberFormat="0" applyFill="0" applyBorder="0" applyAlignment="0" applyProtection="0">
      <alignment vertical="center"/>
    </xf>
    <xf numFmtId="0" fontId="71" fillId="5" borderId="0" applyNumberFormat="0" applyBorder="0" applyAlignment="0" applyProtection="0"/>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80" fillId="9"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7" fillId="0" borderId="0" applyNumberFormat="0" applyFill="0" applyBorder="0" applyAlignment="0" applyProtection="0">
      <alignment vertical="top"/>
      <protection locked="0"/>
    </xf>
    <xf numFmtId="0" fontId="61" fillId="11" borderId="16" applyNumberFormat="0" applyAlignment="0" applyProtection="0">
      <alignment vertical="center"/>
    </xf>
    <xf numFmtId="0" fontId="12" fillId="33" borderId="0" applyNumberFormat="0" applyFont="0" applyBorder="0" applyAlignment="0" applyProtection="0"/>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71" fillId="15" borderId="0" applyNumberFormat="0" applyBorder="0" applyAlignment="0" applyProtection="0">
      <alignment vertical="center"/>
    </xf>
    <xf numFmtId="0" fontId="62" fillId="5" borderId="0" applyNumberFormat="0" applyBorder="0" applyAlignment="0" applyProtection="0">
      <alignment vertical="center"/>
    </xf>
    <xf numFmtId="0" fontId="54"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0" fillId="6" borderId="0" applyNumberFormat="0" applyBorder="0" applyAlignment="0" applyProtection="0">
      <alignment vertical="center"/>
    </xf>
    <xf numFmtId="0" fontId="62" fillId="5" borderId="0" applyNumberFormat="0" applyBorder="0" applyAlignment="0" applyProtection="0">
      <alignment vertical="center"/>
    </xf>
    <xf numFmtId="0" fontId="12" fillId="0" borderId="0"/>
    <xf numFmtId="205" fontId="12" fillId="0" borderId="0" applyFont="0" applyFill="0" applyBorder="0" applyAlignment="0" applyProtection="0"/>
    <xf numFmtId="0" fontId="62" fillId="5" borderId="0" applyNumberFormat="0" applyBorder="0" applyAlignment="0" applyProtection="0">
      <alignment vertical="center"/>
    </xf>
    <xf numFmtId="0" fontId="60" fillId="6" borderId="0" applyNumberFormat="0" applyBorder="0" applyAlignment="0" applyProtection="0">
      <alignment vertical="center"/>
    </xf>
    <xf numFmtId="0" fontId="1" fillId="22" borderId="0" applyNumberFormat="0" applyBorder="0" applyAlignment="0" applyProtection="0">
      <alignment vertical="center"/>
    </xf>
    <xf numFmtId="0" fontId="74" fillId="6" borderId="0" applyNumberFormat="0" applyBorder="0" applyAlignment="0" applyProtection="0"/>
    <xf numFmtId="0" fontId="56" fillId="17" borderId="0" applyNumberFormat="0" applyBorder="0" applyAlignment="0" applyProtection="0">
      <alignment vertical="center"/>
    </xf>
    <xf numFmtId="0" fontId="55" fillId="6" borderId="0" applyNumberFormat="0" applyBorder="0" applyAlignment="0" applyProtection="0">
      <alignment vertical="center"/>
    </xf>
    <xf numFmtId="0" fontId="74" fillId="6" borderId="0" applyNumberFormat="0" applyBorder="0" applyAlignment="0" applyProtection="0"/>
    <xf numFmtId="0" fontId="80" fillId="6" borderId="0" applyNumberFormat="0" applyBorder="0" applyAlignment="0" applyProtection="0">
      <alignment vertical="center"/>
    </xf>
    <xf numFmtId="0" fontId="80" fillId="6" borderId="0" applyNumberFormat="0" applyBorder="0" applyAlignment="0" applyProtection="0">
      <alignment vertical="center"/>
    </xf>
    <xf numFmtId="0" fontId="60" fillId="6" borderId="0" applyNumberFormat="0" applyBorder="0" applyAlignment="0" applyProtection="0">
      <alignment vertical="center"/>
    </xf>
    <xf numFmtId="0" fontId="56" fillId="12"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9" borderId="0" applyNumberFormat="0" applyBorder="0" applyAlignment="0" applyProtection="0">
      <alignment vertical="center"/>
    </xf>
    <xf numFmtId="0" fontId="54" fillId="15" borderId="0" applyNumberFormat="0" applyBorder="0" applyAlignment="0" applyProtection="0">
      <alignment vertical="center"/>
    </xf>
    <xf numFmtId="0" fontId="62" fillId="5" borderId="0" applyNumberFormat="0" applyBorder="0" applyAlignment="0" applyProtection="0">
      <alignment vertical="center"/>
    </xf>
    <xf numFmtId="0" fontId="86" fillId="13" borderId="0" applyNumberFormat="0" applyBorder="0" applyAlignment="0" applyProtection="0">
      <alignment vertical="center"/>
    </xf>
    <xf numFmtId="0" fontId="54" fillId="15" borderId="0" applyNumberFormat="0" applyBorder="0" applyAlignment="0" applyProtection="0">
      <alignment vertical="center"/>
    </xf>
    <xf numFmtId="0" fontId="55" fillId="6" borderId="0" applyNumberFormat="0" applyBorder="0" applyAlignment="0" applyProtection="0">
      <alignment vertical="center"/>
    </xf>
    <xf numFmtId="0" fontId="111" fillId="6" borderId="0" applyNumberFormat="0" applyBorder="0" applyAlignment="0" applyProtection="0">
      <alignment vertical="center"/>
    </xf>
    <xf numFmtId="0" fontId="82" fillId="8" borderId="0" applyNumberFormat="0" applyBorder="0" applyAlignment="0" applyProtection="0"/>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74" fillId="6" borderId="0" applyNumberFormat="0" applyBorder="0" applyAlignment="0" applyProtection="0"/>
    <xf numFmtId="15" fontId="96" fillId="0" borderId="0" applyFont="0" applyFill="0" applyBorder="0" applyAlignment="0" applyProtection="0"/>
    <xf numFmtId="0" fontId="55" fillId="6" borderId="0" applyNumberFormat="0" applyBorder="0" applyAlignment="0" applyProtection="0">
      <alignment vertical="center"/>
    </xf>
    <xf numFmtId="0" fontId="105" fillId="8" borderId="17" applyNumberFormat="0" applyAlignment="0" applyProtection="0">
      <alignment vertical="center"/>
    </xf>
    <xf numFmtId="0" fontId="55" fillId="6" borderId="0" applyNumberFormat="0" applyBorder="0" applyAlignment="0" applyProtection="0">
      <alignment vertical="center"/>
    </xf>
    <xf numFmtId="0" fontId="68" fillId="5" borderId="0" applyNumberFormat="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81" fillId="0" borderId="22" applyNumberFormat="0" applyFill="0" applyAlignment="0" applyProtection="0">
      <alignment vertical="center"/>
    </xf>
    <xf numFmtId="0" fontId="55" fillId="6" borderId="0" applyNumberFormat="0" applyBorder="0" applyAlignment="0" applyProtection="0">
      <alignment vertical="center"/>
    </xf>
    <xf numFmtId="0" fontId="60" fillId="6" borderId="0" applyNumberFormat="0" applyBorder="0" applyAlignment="0" applyProtection="0">
      <alignment vertical="center"/>
    </xf>
    <xf numFmtId="0" fontId="82" fillId="11" borderId="0" applyNumberFormat="0" applyBorder="0" applyAlignment="0" applyProtection="0"/>
    <xf numFmtId="0" fontId="24" fillId="0" borderId="0"/>
    <xf numFmtId="0" fontId="55" fillId="6" borderId="0" applyNumberFormat="0" applyBorder="0" applyAlignment="0" applyProtection="0">
      <alignment vertical="center"/>
    </xf>
    <xf numFmtId="49" fontId="12" fillId="0" borderId="0" applyFont="0" applyFill="0" applyBorder="0" applyAlignment="0" applyProtection="0"/>
    <xf numFmtId="0" fontId="55" fillId="6" borderId="0" applyNumberFormat="0" applyBorder="0" applyAlignment="0" applyProtection="0">
      <alignment vertical="center"/>
    </xf>
    <xf numFmtId="0" fontId="64" fillId="8" borderId="17" applyNumberFormat="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74" fillId="6" borderId="0" applyNumberFormat="0" applyBorder="0" applyAlignment="0" applyProtection="0"/>
    <xf numFmtId="0" fontId="60" fillId="6" borderId="0" applyNumberFormat="0" applyBorder="0" applyAlignment="0" applyProtection="0">
      <alignment vertical="center"/>
    </xf>
    <xf numFmtId="0" fontId="55" fillId="6" borderId="0" applyNumberFormat="0" applyBorder="0" applyAlignment="0" applyProtection="0">
      <alignment vertical="center"/>
    </xf>
    <xf numFmtId="0" fontId="12" fillId="0" borderId="0">
      <alignment vertical="center"/>
    </xf>
    <xf numFmtId="0" fontId="54" fillId="1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74" fillId="6" borderId="0" applyNumberFormat="0" applyBorder="0" applyAlignment="0" applyProtection="0"/>
    <xf numFmtId="187" fontId="3" fillId="0" borderId="1">
      <alignment vertical="center"/>
      <protection locked="0"/>
    </xf>
    <xf numFmtId="0" fontId="77" fillId="6" borderId="0" applyNumberFormat="0" applyBorder="0" applyAlignment="0" applyProtection="0">
      <alignment vertical="center"/>
    </xf>
    <xf numFmtId="0" fontId="65" fillId="0" borderId="18" applyNumberFormat="0" applyFill="0" applyAlignment="0" applyProtection="0">
      <alignment vertical="center"/>
    </xf>
    <xf numFmtId="0" fontId="59" fillId="8" borderId="15" applyNumberFormat="0" applyAlignment="0" applyProtection="0">
      <alignment vertical="center"/>
    </xf>
    <xf numFmtId="0" fontId="111" fillId="6" borderId="0" applyNumberFormat="0" applyBorder="0" applyAlignment="0" applyProtection="0">
      <alignment vertical="center"/>
    </xf>
    <xf numFmtId="0" fontId="62" fillId="5" borderId="0" applyNumberFormat="0" applyBorder="0" applyAlignment="0" applyProtection="0">
      <alignment vertical="center"/>
    </xf>
    <xf numFmtId="0" fontId="12" fillId="0" borderId="0">
      <alignment vertical="center"/>
    </xf>
    <xf numFmtId="0" fontId="74" fillId="6" borderId="0" applyNumberFormat="0" applyBorder="0" applyAlignment="0" applyProtection="0"/>
    <xf numFmtId="0" fontId="64" fillId="8" borderId="17" applyNumberFormat="0" applyAlignment="0" applyProtection="0">
      <alignment vertical="center"/>
    </xf>
    <xf numFmtId="0" fontId="74" fillId="6" borderId="0" applyNumberFormat="0" applyBorder="0" applyAlignment="0" applyProtection="0"/>
    <xf numFmtId="0" fontId="77" fillId="6" borderId="0" applyNumberFormat="0" applyBorder="0" applyAlignment="0" applyProtection="0">
      <alignment vertical="center"/>
    </xf>
    <xf numFmtId="187" fontId="3" fillId="0" borderId="1">
      <alignment vertical="center"/>
      <protection locked="0"/>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12" fillId="0" borderId="0">
      <alignment vertical="center"/>
    </xf>
    <xf numFmtId="0" fontId="74" fillId="6" borderId="0" applyNumberFormat="0" applyBorder="0" applyAlignment="0" applyProtection="0"/>
    <xf numFmtId="0" fontId="62" fillId="15" borderId="0" applyNumberFormat="0" applyBorder="0" applyAlignment="0" applyProtection="0">
      <alignment vertical="center"/>
    </xf>
    <xf numFmtId="0" fontId="74" fillId="6" borderId="0" applyNumberFormat="0" applyBorder="0" applyAlignment="0" applyProtection="0"/>
    <xf numFmtId="0" fontId="1" fillId="23" borderId="0" applyNumberFormat="0" applyBorder="0" applyAlignment="0" applyProtection="0">
      <alignment vertical="center"/>
    </xf>
    <xf numFmtId="0" fontId="55" fillId="6" borderId="0" applyNumberFormat="0" applyBorder="0" applyAlignment="0" applyProtection="0">
      <alignment vertical="center"/>
    </xf>
    <xf numFmtId="0" fontId="1" fillId="10" borderId="0" applyNumberFormat="0" applyBorder="0" applyAlignment="0" applyProtection="0">
      <alignment vertical="center"/>
    </xf>
    <xf numFmtId="0" fontId="84" fillId="0" borderId="24" applyNumberFormat="0" applyFill="0" applyAlignment="0" applyProtection="0">
      <alignment vertical="center"/>
    </xf>
    <xf numFmtId="0" fontId="55" fillId="6" borderId="0" applyNumberFormat="0" applyBorder="0" applyAlignment="0" applyProtection="0">
      <alignment vertical="center"/>
    </xf>
    <xf numFmtId="0" fontId="77"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71" fillId="5" borderId="0" applyNumberFormat="0" applyBorder="0" applyAlignment="0" applyProtection="0">
      <alignment vertical="center"/>
    </xf>
    <xf numFmtId="0" fontId="60" fillId="6" borderId="0" applyNumberFormat="0" applyBorder="0" applyAlignment="0" applyProtection="0">
      <alignment vertical="center"/>
    </xf>
    <xf numFmtId="0" fontId="12" fillId="0" borderId="0"/>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0"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60" fillId="6" borderId="0" applyNumberFormat="0" applyBorder="0" applyAlignment="0" applyProtection="0">
      <alignment vertical="center"/>
    </xf>
    <xf numFmtId="0" fontId="65" fillId="0" borderId="18" applyNumberFormat="0" applyFill="0" applyAlignment="0" applyProtection="0">
      <alignment vertical="center"/>
    </xf>
    <xf numFmtId="0" fontId="12" fillId="0" borderId="0"/>
    <xf numFmtId="0" fontId="80" fillId="9" borderId="0" applyNumberFormat="0" applyBorder="0" applyAlignment="0" applyProtection="0">
      <alignment vertical="center"/>
    </xf>
    <xf numFmtId="0" fontId="80" fillId="9" borderId="0" applyNumberFormat="0" applyBorder="0" applyAlignment="0" applyProtection="0">
      <alignment vertical="center"/>
    </xf>
    <xf numFmtId="0" fontId="65" fillId="0" borderId="18" applyNumberFormat="0" applyFill="0" applyAlignment="0" applyProtection="0">
      <alignment vertical="center"/>
    </xf>
    <xf numFmtId="0" fontId="12" fillId="0" borderId="0"/>
    <xf numFmtId="0" fontId="62" fillId="5" borderId="0" applyNumberFormat="0" applyBorder="0" applyAlignment="0" applyProtection="0">
      <alignment vertical="center"/>
    </xf>
    <xf numFmtId="0" fontId="80" fillId="9" borderId="0" applyNumberFormat="0" applyBorder="0" applyAlignment="0" applyProtection="0">
      <alignment vertical="center"/>
    </xf>
    <xf numFmtId="0" fontId="60" fillId="9" borderId="0" applyNumberFormat="0" applyBorder="0" applyAlignment="0" applyProtection="0">
      <alignment vertical="center"/>
    </xf>
    <xf numFmtId="0" fontId="62" fillId="15" borderId="0" applyNumberFormat="0" applyBorder="0" applyAlignment="0" applyProtection="0">
      <alignment vertical="center"/>
    </xf>
    <xf numFmtId="0" fontId="80" fillId="9" borderId="0" applyNumberFormat="0" applyBorder="0" applyAlignment="0" applyProtection="0">
      <alignment vertical="center"/>
    </xf>
    <xf numFmtId="0" fontId="60" fillId="9" borderId="0" applyNumberFormat="0" applyBorder="0" applyAlignment="0" applyProtection="0">
      <alignment vertical="center"/>
    </xf>
    <xf numFmtId="0" fontId="62" fillId="15" borderId="0" applyNumberFormat="0" applyBorder="0" applyAlignment="0" applyProtection="0">
      <alignment vertical="center"/>
    </xf>
    <xf numFmtId="0" fontId="72"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83" fillId="0" borderId="23" applyNumberFormat="0" applyFill="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74" fillId="6" borderId="0" applyNumberFormat="0" applyBorder="0" applyAlignment="0" applyProtection="0"/>
    <xf numFmtId="0" fontId="56" fillId="14" borderId="0" applyNumberFormat="0" applyBorder="0" applyAlignment="0" applyProtection="0">
      <alignment vertical="center"/>
    </xf>
    <xf numFmtId="0" fontId="60" fillId="9" borderId="0" applyNumberFormat="0" applyBorder="0" applyAlignment="0" applyProtection="0">
      <alignment vertical="center"/>
    </xf>
    <xf numFmtId="0" fontId="71" fillId="5" borderId="0" applyNumberFormat="0" applyBorder="0" applyAlignment="0" applyProtection="0"/>
    <xf numFmtId="0" fontId="62" fillId="5" borderId="0" applyNumberFormat="0" applyBorder="0" applyAlignment="0" applyProtection="0">
      <alignment vertical="center"/>
    </xf>
    <xf numFmtId="0" fontId="71" fillId="15" borderId="0" applyNumberFormat="0" applyBorder="0" applyAlignment="0" applyProtection="0">
      <alignment vertical="center"/>
    </xf>
    <xf numFmtId="0" fontId="60" fillId="9" borderId="0" applyNumberFormat="0" applyBorder="0" applyAlignment="0" applyProtection="0">
      <alignment vertical="center"/>
    </xf>
    <xf numFmtId="0" fontId="71" fillId="15" borderId="0" applyNumberFormat="0" applyBorder="0" applyAlignment="0" applyProtection="0">
      <alignment vertical="center"/>
    </xf>
    <xf numFmtId="0" fontId="80" fillId="9" borderId="0" applyNumberFormat="0" applyBorder="0" applyAlignment="0" applyProtection="0">
      <alignment vertical="center"/>
    </xf>
    <xf numFmtId="0" fontId="56" fillId="7" borderId="0" applyNumberFormat="0" applyBorder="0" applyAlignment="0" applyProtection="0">
      <alignment vertical="center"/>
    </xf>
    <xf numFmtId="0" fontId="4" fillId="0" borderId="0" applyNumberFormat="0" applyFill="0" applyBorder="0" applyAlignment="0" applyProtection="0">
      <alignment vertical="center"/>
    </xf>
    <xf numFmtId="0" fontId="80" fillId="9" borderId="0" applyNumberFormat="0" applyBorder="0" applyAlignment="0" applyProtection="0">
      <alignment vertical="center"/>
    </xf>
    <xf numFmtId="0" fontId="62" fillId="15" borderId="0" applyNumberFormat="0" applyBorder="0" applyAlignment="0" applyProtection="0">
      <alignment vertical="center"/>
    </xf>
    <xf numFmtId="0" fontId="80" fillId="9" borderId="0" applyNumberFormat="0" applyBorder="0" applyAlignment="0" applyProtection="0">
      <alignment vertical="center"/>
    </xf>
    <xf numFmtId="0" fontId="55" fillId="6" borderId="0" applyNumberFormat="0" applyBorder="0" applyAlignment="0" applyProtection="0">
      <alignment vertical="center"/>
    </xf>
    <xf numFmtId="0" fontId="54" fillId="15" borderId="0" applyNumberFormat="0" applyBorder="0" applyAlignment="0" applyProtection="0">
      <alignment vertical="center"/>
    </xf>
    <xf numFmtId="0" fontId="76" fillId="0" borderId="0" applyNumberFormat="0" applyFill="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6" fillId="20" borderId="0" applyNumberFormat="0" applyBorder="0" applyAlignment="0" applyProtection="0">
      <alignment vertical="center"/>
    </xf>
    <xf numFmtId="0" fontId="59" fillId="8" borderId="15" applyNumberFormat="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0" fillId="6"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24" fillId="0" borderId="0"/>
    <xf numFmtId="0" fontId="62" fillId="5" borderId="0" applyNumberFormat="0" applyBorder="0" applyAlignment="0" applyProtection="0">
      <alignment vertical="center"/>
    </xf>
    <xf numFmtId="0" fontId="74" fillId="6" borderId="0" applyNumberFormat="0" applyBorder="0" applyAlignment="0" applyProtection="0"/>
    <xf numFmtId="0" fontId="60" fillId="9" borderId="0" applyNumberFormat="0" applyBorder="0" applyAlignment="0" applyProtection="0">
      <alignment vertical="center"/>
    </xf>
    <xf numFmtId="0" fontId="77" fillId="6" borderId="0" applyNumberFormat="0" applyBorder="0" applyAlignment="0" applyProtection="0">
      <alignment vertical="center"/>
    </xf>
    <xf numFmtId="0" fontId="56" fillId="17" borderId="0" applyNumberFormat="0" applyBorder="0" applyAlignment="0" applyProtection="0">
      <alignment vertical="center"/>
    </xf>
    <xf numFmtId="0" fontId="77"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12" fillId="18" borderId="20" applyNumberFormat="0" applyFont="0" applyAlignment="0" applyProtection="0">
      <alignment vertical="center"/>
    </xf>
    <xf numFmtId="0" fontId="55" fillId="6" borderId="0" applyNumberFormat="0" applyBorder="0" applyAlignment="0" applyProtection="0">
      <alignment vertical="center"/>
    </xf>
    <xf numFmtId="0" fontId="55" fillId="9"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9"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6" fillId="27" borderId="0" applyNumberFormat="0" applyBorder="0" applyAlignment="0" applyProtection="0">
      <alignment vertical="center"/>
    </xf>
    <xf numFmtId="0" fontId="1" fillId="24" borderId="0" applyNumberFormat="0" applyBorder="0" applyAlignment="0" applyProtection="0">
      <alignment vertical="center"/>
    </xf>
    <xf numFmtId="0" fontId="69" fillId="16" borderId="0" applyNumberFormat="0" applyBorder="0" applyAlignment="0" applyProtection="0">
      <alignment vertical="center"/>
    </xf>
    <xf numFmtId="0" fontId="80" fillId="9" borderId="0" applyNumberFormat="0" applyBorder="0" applyAlignment="0" applyProtection="0">
      <alignment vertical="center"/>
    </xf>
    <xf numFmtId="0" fontId="55" fillId="6" borderId="0" applyNumberFormat="0" applyBorder="0" applyAlignment="0" applyProtection="0">
      <alignment vertical="center"/>
    </xf>
    <xf numFmtId="0" fontId="12" fillId="0" borderId="0"/>
    <xf numFmtId="0" fontId="80" fillId="9" borderId="0" applyNumberFormat="0" applyBorder="0" applyAlignment="0" applyProtection="0">
      <alignment vertical="center"/>
    </xf>
    <xf numFmtId="0" fontId="62" fillId="5" borderId="0" applyNumberFormat="0" applyBorder="0" applyAlignment="0" applyProtection="0">
      <alignment vertical="center"/>
    </xf>
    <xf numFmtId="0" fontId="56" fillId="13" borderId="0" applyNumberFormat="0" applyBorder="0" applyAlignment="0" applyProtection="0">
      <alignment vertical="center"/>
    </xf>
    <xf numFmtId="0" fontId="80" fillId="9"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9" borderId="0" applyNumberFormat="0" applyBorder="0" applyAlignment="0" applyProtection="0">
      <alignment vertical="center"/>
    </xf>
    <xf numFmtId="0" fontId="1" fillId="24" borderId="0" applyNumberFormat="0" applyBorder="0" applyAlignment="0" applyProtection="0">
      <alignment vertical="center"/>
    </xf>
    <xf numFmtId="0" fontId="55" fillId="9" borderId="0" applyNumberFormat="0" applyBorder="0" applyAlignment="0" applyProtection="0">
      <alignment vertical="center"/>
    </xf>
    <xf numFmtId="0" fontId="62" fillId="15" borderId="0" applyNumberFormat="0" applyBorder="0" applyAlignment="0" applyProtection="0">
      <alignment vertical="center"/>
    </xf>
    <xf numFmtId="0" fontId="12" fillId="0" borderId="0" applyNumberFormat="0" applyFill="0" applyBorder="0" applyAlignment="0" applyProtection="0"/>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74" fillId="6" borderId="0" applyNumberFormat="0" applyBorder="0" applyAlignment="0" applyProtection="0"/>
    <xf numFmtId="0" fontId="1" fillId="0" borderId="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71" fillId="5" borderId="0" applyNumberFormat="0" applyBorder="0" applyAlignment="0" applyProtection="0"/>
    <xf numFmtId="0" fontId="74" fillId="6" borderId="0" applyNumberFormat="0" applyBorder="0" applyAlignment="0" applyProtection="0"/>
    <xf numFmtId="0" fontId="12" fillId="0" borderId="0">
      <alignment vertical="center"/>
    </xf>
    <xf numFmtId="0" fontId="74" fillId="6" borderId="0" applyNumberFormat="0" applyBorder="0" applyAlignment="0" applyProtection="0"/>
    <xf numFmtId="0" fontId="55" fillId="9" borderId="0" applyNumberFormat="0" applyBorder="0" applyAlignment="0" applyProtection="0">
      <alignment vertical="center"/>
    </xf>
    <xf numFmtId="0" fontId="55" fillId="6" borderId="0" applyNumberFormat="0" applyBorder="0" applyAlignment="0" applyProtection="0">
      <alignment vertical="center"/>
    </xf>
    <xf numFmtId="0" fontId="55" fillId="9" borderId="0" applyNumberFormat="0" applyBorder="0" applyAlignment="0" applyProtection="0">
      <alignment vertical="center"/>
    </xf>
    <xf numFmtId="0" fontId="56" fillId="13" borderId="0" applyNumberFormat="0" applyBorder="0" applyAlignment="0" applyProtection="0">
      <alignment vertical="center"/>
    </xf>
    <xf numFmtId="0" fontId="62" fillId="5" borderId="0" applyNumberFormat="0" applyBorder="0" applyAlignment="0" applyProtection="0">
      <alignment vertical="center"/>
    </xf>
    <xf numFmtId="0" fontId="61" fillId="11" borderId="16" applyNumberFormat="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80" fillId="9" borderId="0" applyNumberFormat="0" applyBorder="0" applyAlignment="0" applyProtection="0">
      <alignment vertical="center"/>
    </xf>
    <xf numFmtId="0" fontId="55" fillId="9" borderId="0" applyNumberFormat="0" applyBorder="0" applyAlignment="0" applyProtection="0">
      <alignment vertical="center"/>
    </xf>
    <xf numFmtId="0" fontId="60" fillId="9" borderId="0" applyNumberFormat="0" applyBorder="0" applyAlignment="0" applyProtection="0">
      <alignment vertical="center"/>
    </xf>
    <xf numFmtId="0" fontId="54" fillId="15" borderId="0" applyNumberFormat="0" applyBorder="0" applyAlignment="0" applyProtection="0">
      <alignment vertical="center"/>
    </xf>
    <xf numFmtId="0" fontId="62" fillId="5" borderId="0" applyNumberFormat="0" applyBorder="0" applyAlignment="0" applyProtection="0">
      <alignment vertical="center"/>
    </xf>
    <xf numFmtId="0" fontId="65" fillId="0" borderId="18" applyNumberFormat="0" applyFill="0" applyAlignment="0" applyProtection="0">
      <alignment vertical="center"/>
    </xf>
    <xf numFmtId="0" fontId="56" fillId="14" borderId="0" applyNumberFormat="0" applyBorder="0" applyAlignment="0" applyProtection="0">
      <alignment vertical="center"/>
    </xf>
    <xf numFmtId="0" fontId="78" fillId="19" borderId="17" applyNumberFormat="0" applyAlignment="0" applyProtection="0">
      <alignment vertical="center"/>
    </xf>
    <xf numFmtId="0" fontId="86" fillId="22" borderId="0" applyNumberFormat="0" applyBorder="0" applyAlignment="0" applyProtection="0">
      <alignment vertical="center"/>
    </xf>
    <xf numFmtId="0" fontId="55" fillId="6" borderId="0" applyNumberFormat="0" applyBorder="0" applyAlignment="0" applyProtection="0">
      <alignment vertical="center"/>
    </xf>
    <xf numFmtId="0" fontId="71" fillId="15" borderId="0" applyNumberFormat="0" applyBorder="0" applyAlignment="0" applyProtection="0">
      <alignment vertical="center"/>
    </xf>
    <xf numFmtId="0" fontId="61" fillId="11" borderId="16" applyNumberFormat="0" applyAlignment="0" applyProtection="0">
      <alignment vertical="center"/>
    </xf>
    <xf numFmtId="0" fontId="62" fillId="15" borderId="0" applyNumberFormat="0" applyBorder="0" applyAlignment="0" applyProtection="0">
      <alignment vertical="center"/>
    </xf>
    <xf numFmtId="0" fontId="70" fillId="0" borderId="19" applyNumberFormat="0" applyFill="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81" fillId="0" borderId="22" applyNumberFormat="0" applyFill="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80" fillId="9" borderId="0" applyNumberFormat="0" applyBorder="0" applyAlignment="0" applyProtection="0">
      <alignment vertical="center"/>
    </xf>
    <xf numFmtId="0" fontId="54" fillId="1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alignment vertical="center"/>
    </xf>
    <xf numFmtId="0" fontId="60" fillId="6" borderId="0" applyNumberFormat="0" applyBorder="0" applyAlignment="0" applyProtection="0">
      <alignment vertical="center"/>
    </xf>
    <xf numFmtId="0" fontId="62" fillId="5" borderId="0" applyNumberFormat="0" applyBorder="0" applyAlignment="0" applyProtection="0">
      <alignment vertical="center"/>
    </xf>
    <xf numFmtId="0" fontId="56" fillId="7" borderId="0" applyNumberFormat="0" applyBorder="0" applyAlignment="0" applyProtection="0">
      <alignment vertical="center"/>
    </xf>
    <xf numFmtId="0" fontId="65" fillId="0" borderId="18" applyNumberFormat="0" applyFill="0" applyAlignment="0" applyProtection="0">
      <alignment vertical="center"/>
    </xf>
    <xf numFmtId="0" fontId="60" fillId="6" borderId="0" applyNumberFormat="0" applyBorder="0" applyAlignment="0" applyProtection="0">
      <alignment vertical="center"/>
    </xf>
    <xf numFmtId="0" fontId="56" fillId="7" borderId="0" applyNumberFormat="0" applyBorder="0" applyAlignment="0" applyProtection="0">
      <alignment vertical="center"/>
    </xf>
    <xf numFmtId="0" fontId="60" fillId="6" borderId="0" applyNumberFormat="0" applyBorder="0" applyAlignment="0" applyProtection="0">
      <alignment vertical="center"/>
    </xf>
    <xf numFmtId="0" fontId="77" fillId="6" borderId="0" applyNumberFormat="0" applyBorder="0" applyAlignment="0" applyProtection="0">
      <alignment vertical="center"/>
    </xf>
    <xf numFmtId="0" fontId="77" fillId="6" borderId="0" applyNumberFormat="0" applyBorder="0" applyAlignment="0" applyProtection="0">
      <alignment vertical="center"/>
    </xf>
    <xf numFmtId="0" fontId="82" fillId="23" borderId="0" applyNumberFormat="0" applyBorder="0" applyAlignment="0" applyProtection="0"/>
    <xf numFmtId="0" fontId="62" fillId="5" borderId="0" applyNumberFormat="0" applyBorder="0" applyAlignment="0" applyProtection="0">
      <alignment vertical="center"/>
    </xf>
    <xf numFmtId="0" fontId="77"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15" borderId="0" applyNumberFormat="0" applyBorder="0" applyAlignment="0" applyProtection="0">
      <alignment vertical="center"/>
    </xf>
    <xf numFmtId="0" fontId="55" fillId="6" borderId="0" applyNumberFormat="0" applyBorder="0" applyAlignment="0" applyProtection="0">
      <alignment vertical="center"/>
    </xf>
    <xf numFmtId="0" fontId="12" fillId="0" borderId="0"/>
    <xf numFmtId="0" fontId="7" fillId="18" borderId="0" applyNumberFormat="0" applyBorder="0" applyAlignment="0" applyProtection="0"/>
    <xf numFmtId="0" fontId="55" fillId="6" borderId="0" applyNumberFormat="0" applyBorder="0" applyAlignment="0" applyProtection="0">
      <alignment vertical="center"/>
    </xf>
    <xf numFmtId="0" fontId="77" fillId="6" borderId="0" applyNumberFormat="0" applyBorder="0" applyAlignment="0" applyProtection="0">
      <alignment vertical="center"/>
    </xf>
    <xf numFmtId="0" fontId="7" fillId="18" borderId="0" applyNumberFormat="0" applyBorder="0" applyAlignment="0" applyProtection="0"/>
    <xf numFmtId="0" fontId="77" fillId="6" borderId="0" applyNumberFormat="0" applyBorder="0" applyAlignment="0" applyProtection="0">
      <alignment vertical="center"/>
    </xf>
    <xf numFmtId="0" fontId="105" fillId="8" borderId="17" applyNumberFormat="0" applyAlignment="0" applyProtection="0">
      <alignment vertical="center"/>
    </xf>
    <xf numFmtId="0" fontId="56" fillId="14" borderId="0" applyNumberFormat="0" applyBorder="0" applyAlignment="0" applyProtection="0">
      <alignment vertical="center"/>
    </xf>
    <xf numFmtId="0" fontId="71" fillId="5" borderId="0" applyNumberFormat="0" applyBorder="0" applyAlignment="0" applyProtection="0"/>
    <xf numFmtId="0" fontId="1" fillId="23" borderId="0" applyNumberFormat="0" applyBorder="0" applyAlignment="0" applyProtection="0">
      <alignment vertical="center"/>
    </xf>
    <xf numFmtId="0" fontId="55" fillId="9" borderId="0" applyNumberFormat="0" applyBorder="0" applyAlignment="0" applyProtection="0">
      <alignment vertical="center"/>
    </xf>
    <xf numFmtId="0" fontId="68" fillId="5" borderId="0" applyNumberFormat="0" applyBorder="0" applyAlignment="0" applyProtection="0">
      <alignment vertical="center"/>
    </xf>
    <xf numFmtId="0" fontId="68" fillId="5" borderId="0" applyNumberFormat="0" applyBorder="0" applyAlignment="0" applyProtection="0">
      <alignment vertical="center"/>
    </xf>
    <xf numFmtId="0" fontId="55" fillId="6" borderId="0" applyNumberFormat="0" applyBorder="0" applyAlignment="0" applyProtection="0">
      <alignment vertical="center"/>
    </xf>
    <xf numFmtId="0" fontId="83" fillId="0" borderId="23" applyNumberFormat="0" applyFill="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1" fillId="0" borderId="0">
      <alignment vertical="center"/>
    </xf>
    <xf numFmtId="0" fontId="62" fillId="5" borderId="0" applyNumberFormat="0" applyBorder="0" applyAlignment="0" applyProtection="0">
      <alignment vertical="center"/>
    </xf>
    <xf numFmtId="0" fontId="62" fillId="15"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71" fillId="1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71" fillId="15" borderId="0" applyNumberFormat="0" applyBorder="0" applyAlignment="0" applyProtection="0">
      <alignment vertical="center"/>
    </xf>
    <xf numFmtId="0" fontId="71" fillId="5" borderId="0" applyNumberFormat="0" applyBorder="0" applyAlignment="0" applyProtection="0">
      <alignment vertical="center"/>
    </xf>
    <xf numFmtId="0" fontId="62" fillId="5" borderId="0" applyNumberFormat="0" applyBorder="0" applyAlignment="0" applyProtection="0">
      <alignment vertical="center"/>
    </xf>
    <xf numFmtId="0" fontId="1" fillId="9" borderId="0" applyNumberFormat="0" applyBorder="0" applyAlignment="0" applyProtection="0">
      <alignment vertical="center"/>
    </xf>
    <xf numFmtId="0" fontId="83" fillId="0" borderId="23" applyNumberFormat="0" applyFill="0" applyAlignment="0" applyProtection="0">
      <alignment vertical="center"/>
    </xf>
    <xf numFmtId="0" fontId="12" fillId="18" borderId="20" applyNumberFormat="0" applyFont="0" applyAlignment="0" applyProtection="0">
      <alignment vertical="center"/>
    </xf>
    <xf numFmtId="0" fontId="55" fillId="6" borderId="0" applyNumberFormat="0" applyBorder="0" applyAlignment="0" applyProtection="0">
      <alignment vertical="center"/>
    </xf>
    <xf numFmtId="0" fontId="80" fillId="9" borderId="0" applyNumberFormat="0" applyBorder="0" applyAlignment="0" applyProtection="0">
      <alignment vertical="center"/>
    </xf>
    <xf numFmtId="0" fontId="80" fillId="9" borderId="0" applyNumberFormat="0" applyBorder="0" applyAlignment="0" applyProtection="0">
      <alignment vertical="center"/>
    </xf>
    <xf numFmtId="0" fontId="60" fillId="6" borderId="0" applyNumberFormat="0" applyBorder="0" applyAlignment="0" applyProtection="0">
      <alignment vertical="center"/>
    </xf>
    <xf numFmtId="0" fontId="55" fillId="6" borderId="0" applyNumberFormat="0" applyBorder="0" applyAlignment="0" applyProtection="0">
      <alignment vertical="center"/>
    </xf>
    <xf numFmtId="0" fontId="12" fillId="0" borderId="0"/>
    <xf numFmtId="0" fontId="62" fillId="5" borderId="0" applyNumberFormat="0" applyBorder="0" applyAlignment="0" applyProtection="0">
      <alignment vertical="center"/>
    </xf>
    <xf numFmtId="0" fontId="56" fillId="12" borderId="0" applyNumberFormat="0" applyBorder="0" applyAlignment="0" applyProtection="0">
      <alignment vertical="center"/>
    </xf>
    <xf numFmtId="0" fontId="12" fillId="0" borderId="0">
      <alignment vertical="center"/>
    </xf>
    <xf numFmtId="0" fontId="1" fillId="0" borderId="0">
      <alignment vertical="center"/>
    </xf>
    <xf numFmtId="0" fontId="62" fillId="15" borderId="0" applyNumberFormat="0" applyBorder="0" applyAlignment="0" applyProtection="0">
      <alignment vertical="center"/>
    </xf>
    <xf numFmtId="0" fontId="12" fillId="0" borderId="0">
      <alignment vertical="center"/>
    </xf>
    <xf numFmtId="0" fontId="60" fillId="9" borderId="0" applyNumberFormat="0" applyBorder="0" applyAlignment="0" applyProtection="0">
      <alignment vertical="center"/>
    </xf>
    <xf numFmtId="0" fontId="62" fillId="5" borderId="0" applyNumberFormat="0" applyBorder="0" applyAlignment="0" applyProtection="0">
      <alignment vertical="center"/>
    </xf>
    <xf numFmtId="0" fontId="1" fillId="0" borderId="0">
      <alignment vertical="center"/>
    </xf>
    <xf numFmtId="0" fontId="1" fillId="0" borderId="0">
      <alignment vertical="center"/>
    </xf>
    <xf numFmtId="0" fontId="12" fillId="0" borderId="0">
      <alignment vertical="center"/>
    </xf>
    <xf numFmtId="0" fontId="12" fillId="0" borderId="0">
      <alignment vertical="center"/>
    </xf>
    <xf numFmtId="0" fontId="12" fillId="0" borderId="0">
      <alignment vertical="center"/>
    </xf>
    <xf numFmtId="0" fontId="54" fillId="15" borderId="0" applyNumberFormat="0" applyBorder="0" applyAlignment="0" applyProtection="0">
      <alignment vertical="center"/>
    </xf>
    <xf numFmtId="0" fontId="1" fillId="0" borderId="0">
      <alignment vertical="center"/>
    </xf>
    <xf numFmtId="0" fontId="12" fillId="0" borderId="0">
      <alignment vertical="center"/>
    </xf>
    <xf numFmtId="0" fontId="71" fillId="5" borderId="0" applyNumberFormat="0" applyBorder="0" applyAlignment="0" applyProtection="0"/>
    <xf numFmtId="0" fontId="12" fillId="0" borderId="0">
      <alignment vertical="center"/>
    </xf>
    <xf numFmtId="0" fontId="55" fillId="6"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5" borderId="0" applyNumberFormat="0" applyBorder="0" applyAlignment="0" applyProtection="0">
      <alignment vertical="center"/>
    </xf>
    <xf numFmtId="0" fontId="84" fillId="0" borderId="24" applyNumberFormat="0" applyFill="0" applyAlignment="0" applyProtection="0">
      <alignment vertical="center"/>
    </xf>
    <xf numFmtId="0" fontId="13" fillId="0" borderId="0"/>
    <xf numFmtId="0" fontId="62" fillId="5" borderId="0" applyNumberFormat="0" applyBorder="0" applyAlignment="0" applyProtection="0">
      <alignment vertical="center"/>
    </xf>
    <xf numFmtId="0" fontId="58" fillId="0" borderId="0" applyNumberFormat="0" applyFill="0" applyBorder="0" applyAlignment="0" applyProtection="0">
      <alignment vertical="center"/>
    </xf>
    <xf numFmtId="0" fontId="62" fillId="5" borderId="0" applyNumberFormat="0" applyBorder="0" applyAlignment="0" applyProtection="0">
      <alignment vertical="center"/>
    </xf>
    <xf numFmtId="0" fontId="1" fillId="0" borderId="0">
      <alignment vertical="center"/>
    </xf>
    <xf numFmtId="0" fontId="1" fillId="6" borderId="0" applyNumberFormat="0" applyBorder="0" applyAlignment="0" applyProtection="0">
      <alignment vertical="center"/>
    </xf>
    <xf numFmtId="0" fontId="62" fillId="5" borderId="0" applyNumberFormat="0" applyBorder="0" applyAlignment="0" applyProtection="0">
      <alignment vertical="center"/>
    </xf>
    <xf numFmtId="0" fontId="62" fillId="15" borderId="0" applyNumberFormat="0" applyBorder="0" applyAlignment="0" applyProtection="0">
      <alignment vertical="center"/>
    </xf>
    <xf numFmtId="0" fontId="62" fillId="5" borderId="0" applyNumberFormat="0" applyBorder="0" applyAlignment="0" applyProtection="0">
      <alignment vertical="center"/>
    </xf>
    <xf numFmtId="0" fontId="71" fillId="15" borderId="0" applyNumberFormat="0" applyBorder="0" applyAlignment="0" applyProtection="0">
      <alignment vertical="center"/>
    </xf>
    <xf numFmtId="0" fontId="62" fillId="15" borderId="0" applyNumberFormat="0" applyBorder="0" applyAlignment="0" applyProtection="0">
      <alignment vertical="center"/>
    </xf>
    <xf numFmtId="0" fontId="64" fillId="8" borderId="17" applyNumberFormat="0" applyAlignment="0" applyProtection="0">
      <alignment vertical="center"/>
    </xf>
    <xf numFmtId="0" fontId="7" fillId="18" borderId="0" applyNumberFormat="0" applyBorder="0" applyAlignment="0" applyProtection="0"/>
    <xf numFmtId="0" fontId="55" fillId="9" borderId="0" applyNumberFormat="0" applyBorder="0" applyAlignment="0" applyProtection="0">
      <alignment vertical="center"/>
    </xf>
    <xf numFmtId="0" fontId="62" fillId="5" borderId="0" applyNumberFormat="0" applyBorder="0" applyAlignment="0" applyProtection="0">
      <alignment vertical="center"/>
    </xf>
    <xf numFmtId="0" fontId="59" fillId="8" borderId="15" applyNumberFormat="0" applyAlignment="0" applyProtection="0">
      <alignment vertical="center"/>
    </xf>
    <xf numFmtId="0" fontId="62" fillId="5" borderId="0" applyNumberFormat="0" applyBorder="0" applyAlignment="0" applyProtection="0">
      <alignment vertical="center"/>
    </xf>
    <xf numFmtId="0" fontId="56" fillId="7" borderId="0" applyNumberFormat="0" applyBorder="0" applyAlignment="0" applyProtection="0">
      <alignment vertical="center"/>
    </xf>
    <xf numFmtId="0" fontId="71" fillId="15" borderId="0" applyNumberFormat="0" applyBorder="0" applyAlignment="0" applyProtection="0">
      <alignment vertical="center"/>
    </xf>
    <xf numFmtId="0" fontId="62" fillId="5" borderId="0" applyNumberFormat="0" applyBorder="0" applyAlignment="0" applyProtection="0">
      <alignment vertical="center"/>
    </xf>
    <xf numFmtId="0" fontId="62" fillId="15" borderId="0" applyNumberFormat="0" applyBorder="0" applyAlignment="0" applyProtection="0">
      <alignment vertical="center"/>
    </xf>
    <xf numFmtId="0" fontId="80" fillId="9"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15" borderId="0" applyNumberFormat="0" applyBorder="0" applyAlignment="0" applyProtection="0">
      <alignment vertical="center"/>
    </xf>
    <xf numFmtId="0" fontId="64" fillId="8" borderId="17" applyNumberFormat="0" applyAlignment="0" applyProtection="0">
      <alignment vertical="center"/>
    </xf>
    <xf numFmtId="0" fontId="55" fillId="6" borderId="0" applyNumberFormat="0" applyBorder="0" applyAlignment="0" applyProtection="0">
      <alignment vertical="center"/>
    </xf>
    <xf numFmtId="0" fontId="71" fillId="15" borderId="0" applyNumberFormat="0" applyBorder="0" applyAlignment="0" applyProtection="0">
      <alignment vertical="center"/>
    </xf>
    <xf numFmtId="0" fontId="71" fillId="15" borderId="0" applyNumberFormat="0" applyBorder="0" applyAlignment="0" applyProtection="0">
      <alignment vertical="center"/>
    </xf>
    <xf numFmtId="0" fontId="62" fillId="5" borderId="0" applyNumberFormat="0" applyBorder="0" applyAlignment="0" applyProtection="0">
      <alignment vertical="center"/>
    </xf>
    <xf numFmtId="0" fontId="71" fillId="15" borderId="0" applyNumberFormat="0" applyBorder="0" applyAlignment="0" applyProtection="0">
      <alignment vertical="center"/>
    </xf>
    <xf numFmtId="0" fontId="1" fillId="9" borderId="0" applyNumberFormat="0" applyBorder="0" applyAlignment="0" applyProtection="0">
      <alignment vertical="center"/>
    </xf>
    <xf numFmtId="0" fontId="71" fillId="15" borderId="0" applyNumberFormat="0" applyBorder="0" applyAlignment="0" applyProtection="0">
      <alignment vertical="center"/>
    </xf>
    <xf numFmtId="0" fontId="55" fillId="6" borderId="0" applyNumberFormat="0" applyBorder="0" applyAlignment="0" applyProtection="0">
      <alignment vertical="center"/>
    </xf>
    <xf numFmtId="0" fontId="58" fillId="0" borderId="0" applyNumberFormat="0" applyFill="0" applyBorder="0" applyAlignment="0" applyProtection="0">
      <alignment vertical="center"/>
    </xf>
    <xf numFmtId="0" fontId="71" fillId="5" borderId="0" applyNumberFormat="0" applyBorder="0" applyAlignment="0" applyProtection="0"/>
    <xf numFmtId="0" fontId="55" fillId="6" borderId="0" applyNumberFormat="0" applyBorder="0" applyAlignment="0" applyProtection="0">
      <alignment vertical="center"/>
    </xf>
    <xf numFmtId="0" fontId="54" fillId="15" borderId="0" applyNumberFormat="0" applyBorder="0" applyAlignment="0" applyProtection="0">
      <alignment vertical="center"/>
    </xf>
    <xf numFmtId="0" fontId="56" fillId="20" borderId="0" applyNumberFormat="0" applyBorder="0" applyAlignment="0" applyProtection="0">
      <alignment vertical="center"/>
    </xf>
    <xf numFmtId="0" fontId="59" fillId="8" borderId="15" applyNumberFormat="0" applyAlignment="0" applyProtection="0">
      <alignment vertical="center"/>
    </xf>
    <xf numFmtId="0" fontId="61" fillId="11" borderId="16" applyNumberFormat="0" applyAlignment="0" applyProtection="0">
      <alignment vertical="center"/>
    </xf>
    <xf numFmtId="0" fontId="59" fillId="8" borderId="15" applyNumberFormat="0" applyAlignment="0" applyProtection="0">
      <alignment vertical="center"/>
    </xf>
    <xf numFmtId="9" fontId="12" fillId="0" borderId="0" applyFont="0" applyFill="0" applyBorder="0" applyAlignment="0" applyProtection="0"/>
    <xf numFmtId="0" fontId="61" fillId="11" borderId="16" applyNumberFormat="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4" fillId="15" borderId="0" applyNumberFormat="0" applyBorder="0" applyAlignment="0" applyProtection="0">
      <alignment vertical="center"/>
    </xf>
    <xf numFmtId="0" fontId="56" fillId="20" borderId="0" applyNumberFormat="0" applyBorder="0" applyAlignment="0" applyProtection="0">
      <alignment vertical="center"/>
    </xf>
    <xf numFmtId="0" fontId="55" fillId="6" borderId="0" applyNumberFormat="0" applyBorder="0" applyAlignment="0" applyProtection="0">
      <alignment vertical="center"/>
    </xf>
    <xf numFmtId="0" fontId="59" fillId="8" borderId="15" applyNumberFormat="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71" fillId="15" borderId="0" applyNumberFormat="0" applyBorder="0" applyAlignment="0" applyProtection="0">
      <alignment vertical="center"/>
    </xf>
    <xf numFmtId="0" fontId="62" fillId="5" borderId="0" applyNumberFormat="0" applyBorder="0" applyAlignment="0" applyProtection="0">
      <alignment vertical="center"/>
    </xf>
    <xf numFmtId="0" fontId="71" fillId="15" borderId="0" applyNumberFormat="0" applyBorder="0" applyAlignment="0" applyProtection="0">
      <alignment vertical="center"/>
    </xf>
    <xf numFmtId="0" fontId="71" fillId="15" borderId="0" applyNumberFormat="0" applyBorder="0" applyAlignment="0" applyProtection="0">
      <alignment vertical="center"/>
    </xf>
    <xf numFmtId="0" fontId="71" fillId="15" borderId="0" applyNumberFormat="0" applyBorder="0" applyAlignment="0" applyProtection="0">
      <alignment vertical="center"/>
    </xf>
    <xf numFmtId="0" fontId="56" fillId="17" borderId="0" applyNumberFormat="0" applyBorder="0" applyAlignment="0" applyProtection="0">
      <alignment vertical="center"/>
    </xf>
    <xf numFmtId="0" fontId="62" fillId="15" borderId="0" applyNumberFormat="0" applyBorder="0" applyAlignment="0" applyProtection="0">
      <alignment vertical="center"/>
    </xf>
    <xf numFmtId="0" fontId="56" fillId="17"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5" borderId="0" applyNumberFormat="0" applyBorder="0" applyAlignment="0" applyProtection="0">
      <alignment vertical="center"/>
    </xf>
    <xf numFmtId="0" fontId="56" fillId="17" borderId="0" applyNumberFormat="0" applyBorder="0" applyAlignment="0" applyProtection="0">
      <alignment vertical="center"/>
    </xf>
    <xf numFmtId="0" fontId="55" fillId="6" borderId="0" applyNumberFormat="0" applyBorder="0" applyAlignment="0" applyProtection="0">
      <alignment vertical="center"/>
    </xf>
    <xf numFmtId="0" fontId="62" fillId="15" borderId="0" applyNumberFormat="0" applyBorder="0" applyAlignment="0" applyProtection="0">
      <alignment vertical="center"/>
    </xf>
    <xf numFmtId="0" fontId="62" fillId="5" borderId="0" applyNumberFormat="0" applyBorder="0" applyAlignment="0" applyProtection="0">
      <alignment vertical="center"/>
    </xf>
    <xf numFmtId="0" fontId="62" fillId="15" borderId="0" applyNumberFormat="0" applyBorder="0" applyAlignment="0" applyProtection="0">
      <alignment vertical="center"/>
    </xf>
    <xf numFmtId="0" fontId="61" fillId="11" borderId="16" applyNumberFormat="0" applyAlignment="0" applyProtection="0">
      <alignment vertical="center"/>
    </xf>
    <xf numFmtId="0" fontId="62" fillId="5" borderId="0" applyNumberFormat="0" applyBorder="0" applyAlignment="0" applyProtection="0">
      <alignment vertical="center"/>
    </xf>
    <xf numFmtId="0" fontId="56" fillId="21" borderId="0" applyNumberFormat="0" applyBorder="0" applyAlignment="0" applyProtection="0">
      <alignment vertical="center"/>
    </xf>
    <xf numFmtId="0" fontId="62" fillId="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54" fillId="15" borderId="0" applyNumberFormat="0" applyBorder="0" applyAlignment="0" applyProtection="0">
      <alignment vertical="center"/>
    </xf>
    <xf numFmtId="0" fontId="62" fillId="5" borderId="0" applyNumberFormat="0" applyBorder="0" applyAlignment="0" applyProtection="0">
      <alignment vertical="center"/>
    </xf>
    <xf numFmtId="0" fontId="12" fillId="0" borderId="0"/>
    <xf numFmtId="0" fontId="62" fillId="15" borderId="0" applyNumberFormat="0" applyBorder="0" applyAlignment="0" applyProtection="0">
      <alignment vertical="center"/>
    </xf>
    <xf numFmtId="0" fontId="55" fillId="6"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8" fillId="5" borderId="0" applyNumberFormat="0" applyBorder="0" applyAlignment="0" applyProtection="0">
      <alignment vertical="center"/>
    </xf>
    <xf numFmtId="0" fontId="68" fillId="5" borderId="0" applyNumberFormat="0" applyBorder="0" applyAlignment="0" applyProtection="0">
      <alignment vertical="center"/>
    </xf>
    <xf numFmtId="0" fontId="54" fillId="15" borderId="0" applyNumberFormat="0" applyBorder="0" applyAlignment="0" applyProtection="0">
      <alignment vertical="center"/>
    </xf>
    <xf numFmtId="0" fontId="62" fillId="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68"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12" fillId="0" borderId="0"/>
    <xf numFmtId="0" fontId="86" fillId="13"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84" fillId="0" borderId="24" applyNumberFormat="0" applyFill="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8" fillId="5" borderId="0" applyNumberFormat="0" applyBorder="0" applyAlignment="0" applyProtection="0">
      <alignment vertical="center"/>
    </xf>
    <xf numFmtId="0" fontId="61" fillId="11" borderId="16" applyNumberFormat="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12" fillId="0" borderId="0">
      <alignment vertical="center"/>
    </xf>
    <xf numFmtId="0" fontId="62" fillId="5" borderId="0" applyNumberFormat="0" applyBorder="0" applyAlignment="0" applyProtection="0">
      <alignment vertical="center"/>
    </xf>
    <xf numFmtId="9" fontId="12" fillId="0" borderId="0" applyFont="0" applyFill="0" applyBorder="0" applyAlignment="0" applyProtection="0">
      <alignment vertical="center"/>
    </xf>
    <xf numFmtId="0" fontId="62" fillId="5" borderId="0" applyNumberFormat="0" applyBorder="0" applyAlignment="0" applyProtection="0">
      <alignment vertical="center"/>
    </xf>
    <xf numFmtId="0" fontId="56" fillId="27" borderId="0" applyNumberFormat="0" applyBorder="0" applyAlignment="0" applyProtection="0">
      <alignment vertical="center"/>
    </xf>
    <xf numFmtId="0" fontId="69" fillId="16" borderId="0" applyNumberFormat="0" applyBorder="0" applyAlignment="0" applyProtection="0">
      <alignment vertical="center"/>
    </xf>
    <xf numFmtId="0" fontId="1" fillId="6"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8" fillId="5" borderId="0" applyNumberFormat="0" applyBorder="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1" fillId="19"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71"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4" fillId="0" borderId="0" applyNumberFormat="0" applyFill="0" applyBorder="0" applyAlignment="0" applyProtection="0">
      <alignment vertical="center"/>
    </xf>
    <xf numFmtId="0" fontId="1" fillId="19" borderId="0" applyNumberFormat="0" applyBorder="0" applyAlignment="0" applyProtection="0">
      <alignment vertical="center"/>
    </xf>
    <xf numFmtId="0" fontId="62" fillId="15" borderId="0" applyNumberFormat="0" applyBorder="0" applyAlignment="0" applyProtection="0">
      <alignment vertical="center"/>
    </xf>
    <xf numFmtId="0" fontId="84" fillId="0" borderId="24" applyNumberFormat="0" applyFill="0" applyAlignment="0" applyProtection="0">
      <alignment vertical="center"/>
    </xf>
    <xf numFmtId="0" fontId="62" fillId="5" borderId="0" applyNumberFormat="0" applyBorder="0" applyAlignment="0" applyProtection="0">
      <alignment vertical="center"/>
    </xf>
    <xf numFmtId="0" fontId="68" fillId="5" borderId="0" applyNumberFormat="0" applyBorder="0" applyAlignment="0" applyProtection="0">
      <alignment vertical="center"/>
    </xf>
    <xf numFmtId="0" fontId="62" fillId="5" borderId="0" applyNumberFormat="0" applyBorder="0" applyAlignment="0" applyProtection="0">
      <alignment vertical="center"/>
    </xf>
    <xf numFmtId="0" fontId="73" fillId="0" borderId="0">
      <protection locked="0"/>
    </xf>
    <xf numFmtId="0" fontId="54" fillId="1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184" fontId="12" fillId="0" borderId="0" applyFont="0" applyFill="0" applyBorder="0" applyAlignment="0" applyProtection="0"/>
    <xf numFmtId="0" fontId="56" fillId="13"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6" fillId="7"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6" fillId="7" borderId="0" applyNumberFormat="0" applyBorder="0" applyAlignment="0" applyProtection="0">
      <alignment vertical="center"/>
    </xf>
    <xf numFmtId="0" fontId="1" fillId="15" borderId="0" applyNumberFormat="0" applyBorder="0" applyAlignment="0" applyProtection="0">
      <alignment vertical="center"/>
    </xf>
    <xf numFmtId="0" fontId="64" fillId="8" borderId="17" applyNumberFormat="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alignment vertical="center"/>
    </xf>
    <xf numFmtId="0" fontId="62" fillId="5" borderId="0" applyNumberFormat="0" applyBorder="0" applyAlignment="0" applyProtection="0">
      <alignment vertical="center"/>
    </xf>
    <xf numFmtId="0" fontId="54" fillId="15" borderId="0" applyNumberFormat="0" applyBorder="0" applyAlignment="0" applyProtection="0">
      <alignment vertical="center"/>
    </xf>
    <xf numFmtId="0" fontId="56" fillId="14" borderId="0" applyNumberFormat="0" applyBorder="0" applyAlignment="0" applyProtection="0">
      <alignment vertical="center"/>
    </xf>
    <xf numFmtId="9" fontId="1" fillId="0" borderId="0" applyFont="0" applyFill="0" applyBorder="0" applyAlignment="0" applyProtection="0">
      <alignment vertical="center"/>
    </xf>
    <xf numFmtId="0" fontId="68"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1" fillId="23"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xf numFmtId="0" fontId="71" fillId="5" borderId="0" applyNumberFormat="0" applyBorder="0" applyAlignment="0" applyProtection="0"/>
    <xf numFmtId="0" fontId="71" fillId="5" borderId="0" applyNumberFormat="0" applyBorder="0" applyAlignment="0" applyProtection="0"/>
    <xf numFmtId="0" fontId="62" fillId="5" borderId="0" applyNumberFormat="0" applyBorder="0" applyAlignment="0" applyProtection="0">
      <alignment vertical="center"/>
    </xf>
    <xf numFmtId="0" fontId="71" fillId="5" borderId="0" applyNumberFormat="0" applyBorder="0" applyAlignment="0" applyProtection="0"/>
    <xf numFmtId="0" fontId="71" fillId="5" borderId="0" applyNumberFormat="0" applyBorder="0" applyAlignment="0" applyProtection="0"/>
    <xf numFmtId="0" fontId="54" fillId="5" borderId="0" applyNumberFormat="0" applyBorder="0" applyAlignment="0" applyProtection="0">
      <alignment vertical="center"/>
    </xf>
    <xf numFmtId="0" fontId="61" fillId="11" borderId="16" applyNumberFormat="0" applyAlignment="0" applyProtection="0">
      <alignment vertical="center"/>
    </xf>
    <xf numFmtId="0" fontId="62" fillId="5" borderId="0" applyNumberFormat="0" applyBorder="0" applyAlignment="0" applyProtection="0">
      <alignment vertical="center"/>
    </xf>
    <xf numFmtId="0" fontId="4" fillId="0" borderId="0" applyNumberFormat="0" applyFill="0" applyBorder="0" applyAlignment="0" applyProtection="0">
      <alignment vertical="center"/>
    </xf>
    <xf numFmtId="0" fontId="71" fillId="15" borderId="0" applyNumberFormat="0" applyBorder="0" applyAlignment="0" applyProtection="0">
      <alignment vertical="center"/>
    </xf>
    <xf numFmtId="0" fontId="54" fillId="5" borderId="0" applyNumberFormat="0" applyBorder="0" applyAlignment="0" applyProtection="0">
      <alignment vertical="center"/>
    </xf>
    <xf numFmtId="0" fontId="56" fillId="27" borderId="0" applyNumberFormat="0" applyBorder="0" applyAlignment="0" applyProtection="0">
      <alignment vertical="center"/>
    </xf>
    <xf numFmtId="0" fontId="56" fillId="22" borderId="0" applyNumberFormat="0" applyBorder="0" applyAlignment="0" applyProtection="0">
      <alignment vertical="center"/>
    </xf>
    <xf numFmtId="0" fontId="71" fillId="5" borderId="0" applyNumberFormat="0" applyBorder="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alignment vertical="center"/>
    </xf>
    <xf numFmtId="0" fontId="55" fillId="6" borderId="0" applyNumberFormat="0" applyBorder="0" applyAlignment="0" applyProtection="0">
      <alignment vertical="center"/>
    </xf>
    <xf numFmtId="0" fontId="56" fillId="22" borderId="0" applyNumberFormat="0" applyBorder="0" applyAlignment="0" applyProtection="0">
      <alignment vertical="center"/>
    </xf>
    <xf numFmtId="0" fontId="56" fillId="27" borderId="0" applyNumberFormat="0" applyBorder="0" applyAlignment="0" applyProtection="0">
      <alignment vertical="center"/>
    </xf>
    <xf numFmtId="0" fontId="71" fillId="5" borderId="0" applyNumberFormat="0" applyBorder="0" applyAlignment="0" applyProtection="0">
      <alignment vertical="center"/>
    </xf>
    <xf numFmtId="0" fontId="12" fillId="18" borderId="20" applyNumberFormat="0" applyFont="0" applyAlignment="0" applyProtection="0">
      <alignment vertical="center"/>
    </xf>
    <xf numFmtId="0" fontId="107" fillId="0" borderId="9">
      <alignment horizontal="left" vertical="center"/>
    </xf>
    <xf numFmtId="0" fontId="71" fillId="5" borderId="0" applyNumberFormat="0" applyBorder="0" applyAlignment="0" applyProtection="0">
      <alignment vertical="center"/>
    </xf>
    <xf numFmtId="0" fontId="64" fillId="8" borderId="17" applyNumberFormat="0" applyAlignment="0" applyProtection="0">
      <alignment vertical="center"/>
    </xf>
    <xf numFmtId="0" fontId="56" fillId="14" borderId="0" applyNumberFormat="0" applyBorder="0" applyAlignment="0" applyProtection="0">
      <alignment vertical="center"/>
    </xf>
    <xf numFmtId="0" fontId="71" fillId="5" borderId="0" applyNumberFormat="0" applyBorder="0" applyAlignment="0" applyProtection="0">
      <alignment vertical="center"/>
    </xf>
    <xf numFmtId="0" fontId="117" fillId="11" borderId="16" applyNumberFormat="0" applyAlignment="0" applyProtection="0">
      <alignment vertical="center"/>
    </xf>
    <xf numFmtId="0" fontId="71" fillId="5" borderId="0" applyNumberFormat="0" applyBorder="0" applyAlignment="0" applyProtection="0">
      <alignment vertical="center"/>
    </xf>
    <xf numFmtId="0" fontId="89" fillId="5" borderId="0" applyNumberFormat="0" applyBorder="0" applyAlignment="0" applyProtection="0">
      <alignment vertical="center"/>
    </xf>
    <xf numFmtId="0" fontId="70" fillId="0" borderId="19" applyNumberFormat="0" applyFill="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xf numFmtId="0" fontId="60" fillId="6" borderId="0" applyNumberFormat="0" applyBorder="0" applyAlignment="0" applyProtection="0">
      <alignment vertical="center"/>
    </xf>
    <xf numFmtId="0" fontId="62" fillId="5" borderId="0" applyNumberFormat="0" applyBorder="0" applyAlignment="0" applyProtection="0">
      <alignment vertical="center"/>
    </xf>
    <xf numFmtId="0" fontId="56" fillId="7" borderId="0" applyNumberFormat="0" applyBorder="0" applyAlignment="0" applyProtection="0">
      <alignment vertical="center"/>
    </xf>
    <xf numFmtId="0" fontId="71" fillId="5" borderId="0" applyNumberFormat="0" applyBorder="0" applyAlignment="0" applyProtection="0">
      <alignment vertical="center"/>
    </xf>
    <xf numFmtId="0" fontId="62" fillId="5" borderId="0" applyNumberFormat="0" applyBorder="0" applyAlignment="0" applyProtection="0">
      <alignment vertical="center"/>
    </xf>
    <xf numFmtId="0" fontId="70" fillId="0" borderId="19" applyNumberFormat="0" applyFill="0" applyAlignment="0" applyProtection="0">
      <alignment vertical="center"/>
    </xf>
    <xf numFmtId="0" fontId="71" fillId="5" borderId="0" applyNumberFormat="0" applyBorder="0" applyAlignment="0" applyProtection="0">
      <alignment vertical="center"/>
    </xf>
    <xf numFmtId="0" fontId="55" fillId="6"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70" fillId="0" borderId="19" applyNumberFormat="0" applyFill="0" applyAlignment="0" applyProtection="0">
      <alignment vertical="center"/>
    </xf>
    <xf numFmtId="0" fontId="71" fillId="5" borderId="0" applyNumberFormat="0" applyBorder="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55" fillId="6" borderId="0" applyNumberFormat="0" applyBorder="0" applyAlignment="0" applyProtection="0">
      <alignment vertical="center"/>
    </xf>
    <xf numFmtId="0" fontId="65" fillId="0" borderId="18" applyNumberFormat="0" applyFill="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12" fillId="18" borderId="20" applyNumberFormat="0" applyFont="0" applyAlignment="0" applyProtection="0">
      <alignment vertical="center"/>
    </xf>
    <xf numFmtId="0" fontId="62" fillId="5" borderId="0" applyNumberFormat="0" applyBorder="0" applyAlignment="0" applyProtection="0">
      <alignment vertical="center"/>
    </xf>
    <xf numFmtId="0" fontId="12" fillId="0" borderId="0">
      <alignment vertical="center"/>
    </xf>
    <xf numFmtId="0" fontId="62" fillId="5" borderId="0" applyNumberFormat="0" applyBorder="0" applyAlignment="0" applyProtection="0">
      <alignment vertical="center"/>
    </xf>
    <xf numFmtId="0" fontId="70" fillId="0" borderId="19" applyNumberFormat="0" applyFill="0" applyAlignment="0" applyProtection="0">
      <alignment vertical="center"/>
    </xf>
    <xf numFmtId="0" fontId="71" fillId="5" borderId="0" applyNumberFormat="0" applyBorder="0" applyAlignment="0" applyProtection="0"/>
    <xf numFmtId="0" fontId="61" fillId="11" borderId="16" applyNumberFormat="0" applyAlignment="0" applyProtection="0">
      <alignment vertical="center"/>
    </xf>
    <xf numFmtId="0" fontId="70" fillId="0" borderId="19" applyNumberFormat="0" applyFill="0" applyAlignment="0" applyProtection="0">
      <alignment vertical="center"/>
    </xf>
    <xf numFmtId="0" fontId="71" fillId="5" borderId="0" applyNumberFormat="0" applyBorder="0" applyAlignment="0" applyProtection="0"/>
    <xf numFmtId="0" fontId="71" fillId="5" borderId="0" applyNumberFormat="0" applyBorder="0" applyAlignment="0" applyProtection="0"/>
    <xf numFmtId="0" fontId="1" fillId="19" borderId="0" applyNumberFormat="0" applyBorder="0" applyAlignment="0" applyProtection="0">
      <alignment vertical="center"/>
    </xf>
    <xf numFmtId="0" fontId="71" fillId="5" borderId="0" applyNumberFormat="0" applyBorder="0" applyAlignment="0" applyProtection="0"/>
    <xf numFmtId="0" fontId="71" fillId="5" borderId="0" applyNumberFormat="0" applyBorder="0" applyAlignment="0" applyProtection="0"/>
    <xf numFmtId="0" fontId="56" fillId="7" borderId="0" applyNumberFormat="0" applyBorder="0" applyAlignment="0" applyProtection="0">
      <alignment vertical="center"/>
    </xf>
    <xf numFmtId="0" fontId="71" fillId="5" borderId="0" applyNumberFormat="0" applyBorder="0" applyAlignment="0" applyProtection="0"/>
    <xf numFmtId="0" fontId="60" fillId="6" borderId="0" applyNumberFormat="0" applyBorder="0" applyAlignment="0" applyProtection="0">
      <alignment vertical="center"/>
    </xf>
    <xf numFmtId="0" fontId="89"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54" fillId="15" borderId="0" applyNumberFormat="0" applyBorder="0" applyAlignment="0" applyProtection="0">
      <alignment vertical="center"/>
    </xf>
    <xf numFmtId="0" fontId="56" fillId="13"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5" fillId="6" borderId="0" applyNumberFormat="0" applyBorder="0" applyAlignment="0" applyProtection="0">
      <alignment vertical="center"/>
    </xf>
    <xf numFmtId="0" fontId="71" fillId="15" borderId="0" applyNumberFormat="0" applyBorder="0" applyAlignment="0" applyProtection="0">
      <alignment vertical="center"/>
    </xf>
    <xf numFmtId="0" fontId="71" fillId="15" borderId="0" applyNumberFormat="0" applyBorder="0" applyAlignment="0" applyProtection="0">
      <alignment vertical="center"/>
    </xf>
    <xf numFmtId="0" fontId="12" fillId="0" borderId="0"/>
    <xf numFmtId="0" fontId="71" fillId="15" borderId="0" applyNumberFormat="0" applyBorder="0" applyAlignment="0" applyProtection="0">
      <alignment vertical="center"/>
    </xf>
    <xf numFmtId="0" fontId="1" fillId="10" borderId="0" applyNumberFormat="0" applyBorder="0" applyAlignment="0" applyProtection="0">
      <alignment vertical="center"/>
    </xf>
    <xf numFmtId="0" fontId="58" fillId="0" borderId="0" applyNumberFormat="0" applyFill="0" applyBorder="0" applyAlignment="0" applyProtection="0">
      <alignment vertical="center"/>
    </xf>
    <xf numFmtId="0" fontId="54" fillId="15" borderId="0" applyNumberFormat="0" applyBorder="0" applyAlignment="0" applyProtection="0">
      <alignment vertical="center"/>
    </xf>
    <xf numFmtId="0" fontId="61" fillId="11" borderId="16" applyNumberFormat="0" applyAlignment="0" applyProtection="0">
      <alignment vertical="center"/>
    </xf>
    <xf numFmtId="0" fontId="54" fillId="15" borderId="0" applyNumberFormat="0" applyBorder="0" applyAlignment="0" applyProtection="0">
      <alignment vertical="center"/>
    </xf>
    <xf numFmtId="0" fontId="69" fillId="16" borderId="0" applyNumberFormat="0" applyBorder="0" applyAlignment="0" applyProtection="0">
      <alignment vertical="center"/>
    </xf>
    <xf numFmtId="0" fontId="62" fillId="5" borderId="0" applyNumberFormat="0" applyBorder="0" applyAlignment="0" applyProtection="0">
      <alignment vertical="center"/>
    </xf>
    <xf numFmtId="0" fontId="77" fillId="6" borderId="0" applyNumberFormat="0" applyBorder="0" applyAlignment="0" applyProtection="0">
      <alignment vertical="center"/>
    </xf>
    <xf numFmtId="0" fontId="71" fillId="5" borderId="0" applyNumberFormat="0" applyBorder="0" applyAlignment="0" applyProtection="0"/>
    <xf numFmtId="0" fontId="56" fillId="7" borderId="0" applyNumberFormat="0" applyBorder="0" applyAlignment="0" applyProtection="0">
      <alignment vertical="center"/>
    </xf>
    <xf numFmtId="0" fontId="68"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2" fillId="5" borderId="0" applyNumberFormat="0" applyBorder="0" applyAlignment="0" applyProtection="0">
      <alignment vertical="center"/>
    </xf>
    <xf numFmtId="0" fontId="76" fillId="0" borderId="0" applyNumberFormat="0" applyFill="0" applyBorder="0" applyAlignment="0" applyProtection="0">
      <alignment vertical="center"/>
    </xf>
    <xf numFmtId="0" fontId="62" fillId="5" borderId="0" applyNumberFormat="0" applyBorder="0" applyAlignment="0" applyProtection="0">
      <alignment vertical="center"/>
    </xf>
    <xf numFmtId="0" fontId="12" fillId="18" borderId="20" applyNumberFormat="0" applyFont="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6" fillId="12" borderId="0" applyNumberFormat="0" applyBorder="0" applyAlignment="0" applyProtection="0">
      <alignment vertical="center"/>
    </xf>
    <xf numFmtId="0" fontId="62" fillId="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4" fillId="0" borderId="0" applyNumberFormat="0" applyFill="0" applyBorder="0" applyAlignment="0" applyProtection="0">
      <alignment vertical="center"/>
    </xf>
    <xf numFmtId="0" fontId="1" fillId="19" borderId="0" applyNumberFormat="0" applyBorder="0" applyAlignment="0" applyProtection="0">
      <alignment vertical="center"/>
    </xf>
    <xf numFmtId="0" fontId="62" fillId="15" borderId="0" applyNumberFormat="0" applyBorder="0" applyAlignment="0" applyProtection="0">
      <alignment vertical="center"/>
    </xf>
    <xf numFmtId="0" fontId="4" fillId="0" borderId="0" applyNumberFormat="0" applyFill="0" applyBorder="0" applyAlignment="0" applyProtection="0">
      <alignment vertical="center"/>
    </xf>
    <xf numFmtId="0" fontId="60" fillId="9" borderId="0" applyNumberFormat="0" applyBorder="0" applyAlignment="0" applyProtection="0">
      <alignment vertical="center"/>
    </xf>
    <xf numFmtId="0" fontId="1" fillId="19" borderId="0" applyNumberFormat="0" applyBorder="0" applyAlignment="0" applyProtection="0">
      <alignment vertical="center"/>
    </xf>
    <xf numFmtId="0" fontId="62" fillId="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75" fillId="0" borderId="0" applyNumberFormat="0" applyFill="0" applyBorder="0" applyAlignment="0" applyProtection="0"/>
    <xf numFmtId="0" fontId="71" fillId="5" borderId="0" applyNumberFormat="0" applyBorder="0" applyAlignment="0" applyProtection="0"/>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1" fillId="11" borderId="16" applyNumberFormat="0" applyAlignment="0" applyProtection="0">
      <alignment vertical="center"/>
    </xf>
    <xf numFmtId="0" fontId="67" fillId="0" borderId="0" applyNumberFormat="0" applyFill="0" applyBorder="0" applyAlignment="0" applyProtection="0">
      <alignment vertical="top"/>
      <protection locked="0"/>
    </xf>
    <xf numFmtId="0" fontId="60" fillId="9" borderId="0" applyNumberFormat="0" applyBorder="0" applyAlignment="0" applyProtection="0">
      <alignment vertical="center"/>
    </xf>
    <xf numFmtId="0" fontId="62" fillId="5" borderId="0" applyNumberFormat="0" applyBorder="0" applyAlignment="0" applyProtection="0">
      <alignment vertical="center"/>
    </xf>
    <xf numFmtId="0" fontId="56" fillId="7" borderId="0" applyNumberFormat="0" applyBorder="0" applyAlignment="0" applyProtection="0">
      <alignment vertical="center"/>
    </xf>
    <xf numFmtId="0" fontId="62" fillId="5" borderId="0" applyNumberFormat="0" applyBorder="0" applyAlignment="0" applyProtection="0">
      <alignment vertical="center"/>
    </xf>
    <xf numFmtId="0" fontId="4" fillId="0" borderId="0" applyNumberFormat="0" applyFill="0" applyBorder="0" applyAlignment="0" applyProtection="0">
      <alignment vertical="center"/>
    </xf>
    <xf numFmtId="0" fontId="68" fillId="5" borderId="0" applyNumberFormat="0" applyBorder="0" applyAlignment="0" applyProtection="0">
      <alignment vertical="center"/>
    </xf>
    <xf numFmtId="0" fontId="62" fillId="5" borderId="0" applyNumberFormat="0" applyBorder="0" applyAlignment="0" applyProtection="0">
      <alignment vertical="center"/>
    </xf>
    <xf numFmtId="0" fontId="74" fillId="6" borderId="0" applyNumberFormat="0" applyBorder="0" applyAlignment="0" applyProtection="0"/>
    <xf numFmtId="0" fontId="62" fillId="5" borderId="0" applyNumberFormat="0" applyBorder="0" applyAlignment="0" applyProtection="0">
      <alignment vertical="center"/>
    </xf>
    <xf numFmtId="0" fontId="69" fillId="16"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6" fillId="21"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6" fillId="20"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4" fillId="1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72" fillId="19"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1" fillId="1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8" fillId="0" borderId="0" applyNumberFormat="0" applyFill="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12" fillId="18" borderId="20" applyNumberFormat="0" applyFont="0" applyAlignment="0" applyProtection="0">
      <alignment vertical="center"/>
    </xf>
    <xf numFmtId="0" fontId="73" fillId="0" borderId="0"/>
    <xf numFmtId="0" fontId="62" fillId="5" borderId="0" applyNumberFormat="0" applyBorder="0" applyAlignment="0" applyProtection="0">
      <alignment vertical="center"/>
    </xf>
    <xf numFmtId="0" fontId="4" fillId="0" borderId="0" applyNumberFormat="0" applyFill="0" applyBorder="0" applyAlignment="0" applyProtection="0">
      <alignment vertical="center"/>
    </xf>
    <xf numFmtId="0" fontId="62" fillId="5" borderId="0" applyNumberFormat="0" applyBorder="0" applyAlignment="0" applyProtection="0">
      <alignment vertical="center"/>
    </xf>
    <xf numFmtId="0" fontId="72" fillId="9" borderId="0" applyNumberFormat="0" applyBorder="0" applyAlignment="0" applyProtection="0">
      <alignment vertical="center"/>
    </xf>
    <xf numFmtId="0" fontId="62" fillId="5" borderId="0" applyNumberFormat="0" applyBorder="0" applyAlignment="0" applyProtection="0">
      <alignment vertical="center"/>
    </xf>
    <xf numFmtId="0" fontId="68" fillId="5" borderId="0" applyNumberFormat="0" applyBorder="0" applyAlignment="0" applyProtection="0">
      <alignment vertical="center"/>
    </xf>
    <xf numFmtId="0" fontId="55" fillId="9" borderId="0" applyNumberFormat="0" applyBorder="0" applyAlignment="0" applyProtection="0">
      <alignment vertical="center"/>
    </xf>
    <xf numFmtId="0" fontId="62" fillId="5" borderId="0" applyNumberFormat="0" applyBorder="0" applyAlignment="0" applyProtection="0">
      <alignment vertical="center"/>
    </xf>
    <xf numFmtId="0" fontId="12" fillId="0" borderId="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4" fillId="8" borderId="17" applyNumberFormat="0" applyAlignment="0" applyProtection="0">
      <alignment vertical="center"/>
    </xf>
    <xf numFmtId="0" fontId="62" fillId="5" borderId="0" applyNumberFormat="0" applyBorder="0" applyAlignment="0" applyProtection="0">
      <alignment vertical="center"/>
    </xf>
    <xf numFmtId="0" fontId="71" fillId="5" borderId="0" applyNumberFormat="0" applyBorder="0" applyAlignment="0" applyProtection="0"/>
    <xf numFmtId="0" fontId="55" fillId="6" borderId="0" applyNumberFormat="0" applyBorder="0" applyAlignment="0" applyProtection="0">
      <alignment vertical="center"/>
    </xf>
    <xf numFmtId="0" fontId="55" fillId="9" borderId="0" applyNumberFormat="0" applyBorder="0" applyAlignment="0" applyProtection="0">
      <alignment vertical="center"/>
    </xf>
    <xf numFmtId="0" fontId="62" fillId="5" borderId="0" applyNumberFormat="0" applyBorder="0" applyAlignment="0" applyProtection="0">
      <alignment vertical="center"/>
    </xf>
    <xf numFmtId="0" fontId="70" fillId="0" borderId="19" applyNumberFormat="0" applyFill="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56" fillId="17"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55" fillId="6" borderId="0" applyNumberFormat="0" applyBorder="0" applyAlignment="0" applyProtection="0">
      <alignment vertical="center"/>
    </xf>
    <xf numFmtId="0" fontId="60" fillId="9"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1" fillId="15" borderId="0" applyNumberFormat="0" applyBorder="0" applyAlignment="0" applyProtection="0">
      <alignment vertical="center"/>
    </xf>
    <xf numFmtId="0" fontId="62" fillId="5" borderId="0" applyNumberFormat="0" applyBorder="0" applyAlignment="0" applyProtection="0">
      <alignment vertical="center"/>
    </xf>
    <xf numFmtId="0" fontId="69" fillId="16"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5" fillId="0" borderId="18" applyNumberFormat="0" applyFill="0" applyAlignment="0" applyProtection="0">
      <alignment vertical="center"/>
    </xf>
    <xf numFmtId="0" fontId="54" fillId="15" borderId="0" applyNumberFormat="0" applyBorder="0" applyAlignment="0" applyProtection="0">
      <alignment vertical="center"/>
    </xf>
    <xf numFmtId="0" fontId="7" fillId="5" borderId="0" applyNumberFormat="0" applyBorder="0" applyAlignment="0" applyProtection="0"/>
    <xf numFmtId="0" fontId="68" fillId="5" borderId="0" applyNumberFormat="0" applyBorder="0" applyAlignment="0" applyProtection="0">
      <alignment vertical="center"/>
    </xf>
    <xf numFmtId="0" fontId="67" fillId="0" borderId="0" applyNumberFormat="0" applyFill="0" applyBorder="0" applyAlignment="0" applyProtection="0">
      <alignment vertical="top"/>
      <protection locked="0"/>
    </xf>
    <xf numFmtId="0" fontId="62" fillId="5" borderId="0" applyNumberFormat="0" applyBorder="0" applyAlignment="0" applyProtection="0">
      <alignment vertical="center"/>
    </xf>
    <xf numFmtId="0" fontId="65" fillId="0" borderId="18" applyNumberFormat="0" applyFill="0" applyAlignment="0" applyProtection="0">
      <alignment vertical="center"/>
    </xf>
    <xf numFmtId="0" fontId="12" fillId="0" borderId="0" applyFont="0" applyFill="0" applyBorder="0" applyAlignment="0" applyProtection="0"/>
    <xf numFmtId="0" fontId="62" fillId="15" borderId="0" applyNumberFormat="0" applyBorder="0" applyAlignment="0" applyProtection="0">
      <alignment vertical="center"/>
    </xf>
    <xf numFmtId="0" fontId="66" fillId="0" borderId="18"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0" fillId="9" borderId="0" applyNumberFormat="0" applyBorder="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4" fillId="8" borderId="17" applyNumberFormat="0" applyAlignment="0" applyProtection="0">
      <alignment vertical="center"/>
    </xf>
    <xf numFmtId="0" fontId="56" fillId="14" borderId="0" applyNumberFormat="0" applyBorder="0" applyAlignment="0" applyProtection="0">
      <alignment vertical="center"/>
    </xf>
    <xf numFmtId="0" fontId="64" fillId="8" borderId="17" applyNumberFormat="0" applyAlignment="0" applyProtection="0">
      <alignment vertical="center"/>
    </xf>
    <xf numFmtId="0" fontId="56" fillId="7" borderId="0" applyNumberFormat="0" applyBorder="0" applyAlignment="0" applyProtection="0">
      <alignment vertical="center"/>
    </xf>
    <xf numFmtId="0" fontId="64" fillId="8" borderId="17" applyNumberFormat="0" applyAlignment="0" applyProtection="0">
      <alignment vertical="center"/>
    </xf>
    <xf numFmtId="0" fontId="56" fillId="13" borderId="0" applyNumberFormat="0" applyBorder="0" applyAlignment="0" applyProtection="0">
      <alignment vertical="center"/>
    </xf>
    <xf numFmtId="0" fontId="64" fillId="8" borderId="17" applyNumberFormat="0" applyAlignment="0" applyProtection="0">
      <alignment vertical="center"/>
    </xf>
    <xf numFmtId="0" fontId="64" fillId="8" borderId="17" applyNumberFormat="0" applyAlignment="0" applyProtection="0">
      <alignment vertical="center"/>
    </xf>
    <xf numFmtId="0" fontId="64" fillId="8" borderId="17" applyNumberFormat="0" applyAlignment="0" applyProtection="0">
      <alignment vertical="center"/>
    </xf>
    <xf numFmtId="0" fontId="62" fillId="5" borderId="0" applyNumberFormat="0" applyBorder="0" applyAlignment="0" applyProtection="0">
      <alignment vertical="center"/>
    </xf>
    <xf numFmtId="0" fontId="64" fillId="8" borderId="17" applyNumberFormat="0" applyAlignment="0" applyProtection="0">
      <alignment vertical="center"/>
    </xf>
    <xf numFmtId="0" fontId="56" fillId="12" borderId="0" applyNumberFormat="0" applyBorder="0" applyAlignment="0" applyProtection="0">
      <alignment vertical="center"/>
    </xf>
    <xf numFmtId="0" fontId="61" fillId="11" borderId="16" applyNumberFormat="0" applyAlignment="0" applyProtection="0">
      <alignment vertical="center"/>
    </xf>
    <xf numFmtId="0" fontId="56" fillId="12" borderId="0" applyNumberFormat="0" applyBorder="0" applyAlignment="0" applyProtection="0">
      <alignment vertical="center"/>
    </xf>
    <xf numFmtId="0" fontId="61" fillId="11" borderId="16" applyNumberFormat="0" applyAlignment="0" applyProtection="0">
      <alignment vertical="center"/>
    </xf>
    <xf numFmtId="0" fontId="55" fillId="6" borderId="0" applyNumberFormat="0" applyBorder="0" applyAlignment="0" applyProtection="0">
      <alignment vertical="center"/>
    </xf>
    <xf numFmtId="0" fontId="61" fillId="11" borderId="16" applyNumberFormat="0" applyAlignment="0" applyProtection="0">
      <alignment vertical="center"/>
    </xf>
    <xf numFmtId="0" fontId="63" fillId="0" borderId="0"/>
    <xf numFmtId="0" fontId="61" fillId="11" borderId="16" applyNumberFormat="0" applyAlignment="0" applyProtection="0">
      <alignment vertical="center"/>
    </xf>
    <xf numFmtId="0" fontId="62" fillId="5" borderId="0" applyNumberFormat="0" applyBorder="0" applyAlignment="0" applyProtection="0">
      <alignment vertical="center"/>
    </xf>
    <xf numFmtId="0" fontId="61" fillId="11" borderId="16" applyNumberFormat="0" applyAlignment="0" applyProtection="0">
      <alignment vertical="center"/>
    </xf>
    <xf numFmtId="0" fontId="61" fillId="11" borderId="16" applyNumberFormat="0" applyAlignment="0" applyProtection="0">
      <alignment vertical="center"/>
    </xf>
    <xf numFmtId="0" fontId="61" fillId="11" borderId="16" applyNumberFormat="0" applyAlignment="0" applyProtection="0">
      <alignment vertical="center"/>
    </xf>
    <xf numFmtId="0" fontId="1" fillId="10" borderId="0" applyNumberFormat="0" applyBorder="0" applyAlignment="0" applyProtection="0">
      <alignment vertical="center"/>
    </xf>
    <xf numFmtId="0" fontId="58" fillId="0" borderId="0" applyNumberFormat="0" applyFill="0" applyBorder="0" applyAlignment="0" applyProtection="0">
      <alignment vertical="center"/>
    </xf>
    <xf numFmtId="0" fontId="60" fillId="9" borderId="0" applyNumberFormat="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8" borderId="15"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7" fillId="0" borderId="13" applyNumberFormat="0" applyFill="0" applyProtection="0">
      <alignment horizontal="left"/>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6" fillId="7" borderId="0" applyNumberFormat="0" applyBorder="0" applyAlignment="0" applyProtection="0">
      <alignment vertical="center"/>
    </xf>
    <xf numFmtId="0" fontId="4" fillId="0" borderId="0" applyNumberFormat="0" applyFill="0" applyBorder="0" applyAlignment="0" applyProtection="0">
      <alignment vertical="center"/>
    </xf>
    <xf numFmtId="0" fontId="55" fillId="6" borderId="0" applyNumberFormat="0" applyBorder="0" applyAlignment="0" applyProtection="0">
      <alignment vertical="center"/>
    </xf>
    <xf numFmtId="0" fontId="54" fillId="5" borderId="0" applyNumberFormat="0" applyBorder="0" applyAlignment="0" applyProtection="0">
      <alignment vertical="center"/>
    </xf>
    <xf numFmtId="0" fontId="4" fillId="0" borderId="0" applyNumberFormat="0" applyFill="0" applyBorder="0" applyAlignment="0" applyProtection="0">
      <alignment vertical="center"/>
    </xf>
  </cellStyleXfs>
  <cellXfs count="671">
    <xf numFmtId="0" fontId="0" fillId="0" borderId="0" xfId="0"/>
    <xf numFmtId="0" fontId="1" fillId="0" borderId="0" xfId="2197" applyFont="1" applyFill="1" applyAlignment="1">
      <alignment vertical="center" wrapText="1"/>
    </xf>
    <xf numFmtId="0" fontId="2" fillId="0" borderId="0" xfId="2197" applyFont="1" applyFill="1" applyAlignment="1">
      <alignment vertical="center" wrapText="1"/>
    </xf>
    <xf numFmtId="0" fontId="3" fillId="0" borderId="0" xfId="2197" applyFont="1" applyFill="1" applyAlignment="1">
      <alignment vertical="center" wrapText="1"/>
    </xf>
    <xf numFmtId="0" fontId="4" fillId="0" borderId="0" xfId="2197" applyFont="1" applyFill="1" applyAlignment="1">
      <alignment vertical="center" wrapText="1"/>
    </xf>
    <xf numFmtId="0" fontId="5" fillId="0" borderId="0" xfId="2197" applyFont="1" applyFill="1" applyAlignment="1">
      <alignment vertical="center" wrapText="1"/>
    </xf>
    <xf numFmtId="0" fontId="6" fillId="0" borderId="0" xfId="2197" applyFont="1" applyFill="1" applyAlignment="1">
      <alignment horizontal="center" vertical="top" wrapText="1"/>
    </xf>
    <xf numFmtId="0" fontId="7" fillId="0" borderId="0" xfId="2197" applyFont="1" applyFill="1" applyAlignment="1">
      <alignment horizontal="left" vertical="center" wrapText="1"/>
    </xf>
    <xf numFmtId="31" fontId="1" fillId="0" borderId="0" xfId="2197" applyNumberFormat="1" applyFont="1" applyFill="1" applyAlignment="1">
      <alignment vertical="center" wrapText="1"/>
    </xf>
    <xf numFmtId="0" fontId="8" fillId="0" borderId="1" xfId="2197" applyFont="1" applyFill="1" applyBorder="1" applyAlignment="1">
      <alignment horizontal="center" vertical="center" wrapText="1"/>
    </xf>
    <xf numFmtId="0" fontId="9" fillId="0" borderId="1" xfId="2197" applyFont="1" applyFill="1" applyBorder="1" applyAlignment="1">
      <alignment horizontal="center" vertical="center" wrapText="1"/>
    </xf>
    <xf numFmtId="0" fontId="7" fillId="0" borderId="1" xfId="2197" applyFont="1" applyFill="1" applyBorder="1" applyAlignment="1">
      <alignment horizontal="center" vertical="center" wrapText="1"/>
    </xf>
    <xf numFmtId="182" fontId="8" fillId="0" borderId="1" xfId="2197" applyNumberFormat="1" applyFont="1" applyFill="1" applyBorder="1" applyAlignment="1">
      <alignment horizontal="right" wrapText="1"/>
    </xf>
    <xf numFmtId="0" fontId="7" fillId="0" borderId="1" xfId="2912" applyFont="1" applyFill="1" applyBorder="1" applyAlignment="1">
      <alignment vertical="center" wrapText="1"/>
    </xf>
    <xf numFmtId="0" fontId="10" fillId="0" borderId="1" xfId="0" applyFont="1" applyFill="1" applyBorder="1" applyAlignment="1">
      <alignment vertical="center"/>
    </xf>
    <xf numFmtId="182" fontId="11" fillId="0" borderId="1" xfId="0" applyNumberFormat="1" applyFont="1" applyFill="1" applyBorder="1" applyAlignment="1">
      <alignment horizontal="right"/>
    </xf>
    <xf numFmtId="0" fontId="10" fillId="0" borderId="1" xfId="2912" applyFont="1" applyFill="1" applyBorder="1" applyAlignment="1">
      <alignment vertical="center" wrapText="1"/>
    </xf>
    <xf numFmtId="4" fontId="12" fillId="0" borderId="0" xfId="0" applyNumberFormat="1" applyFont="1" applyFill="1" applyAlignment="1">
      <alignment horizontal="left" vertical="center" wrapText="1"/>
    </xf>
    <xf numFmtId="182" fontId="13" fillId="0" borderId="1" xfId="0" applyNumberFormat="1" applyFont="1" applyFill="1" applyBorder="1" applyAlignment="1">
      <alignment horizontal="right"/>
    </xf>
    <xf numFmtId="0" fontId="12" fillId="0" borderId="1" xfId="0" applyFont="1" applyFill="1" applyBorder="1" applyAlignment="1">
      <alignment horizontal="center" vertical="center" wrapText="1"/>
    </xf>
    <xf numFmtId="4" fontId="12" fillId="2" borderId="2" xfId="0" applyNumberFormat="1" applyFont="1" applyFill="1" applyBorder="1" applyAlignment="1">
      <alignment horizontal="left" vertical="center" wrapText="1"/>
    </xf>
    <xf numFmtId="4" fontId="12" fillId="2" borderId="1" xfId="0" applyNumberFormat="1" applyFont="1" applyFill="1" applyBorder="1" applyAlignment="1">
      <alignment horizontal="left" vertical="center" wrapText="1"/>
    </xf>
    <xf numFmtId="182" fontId="12" fillId="0" borderId="2" xfId="0" applyNumberFormat="1" applyFont="1" applyFill="1" applyBorder="1" applyAlignment="1">
      <alignment horizontal="right" vertical="center"/>
    </xf>
    <xf numFmtId="0" fontId="7" fillId="0" borderId="1" xfId="2912" applyFont="1" applyFill="1" applyBorder="1" applyAlignment="1">
      <alignment horizontal="center" vertical="center" wrapText="1"/>
    </xf>
    <xf numFmtId="182" fontId="12" fillId="2" borderId="2" xfId="0" applyNumberFormat="1" applyFont="1" applyFill="1" applyBorder="1" applyAlignment="1">
      <alignment horizontal="right" vertical="center"/>
    </xf>
    <xf numFmtId="182" fontId="12" fillId="2" borderId="1" xfId="0" applyNumberFormat="1" applyFont="1" applyFill="1" applyBorder="1" applyAlignment="1">
      <alignment horizontal="right" vertical="center"/>
    </xf>
    <xf numFmtId="0" fontId="10" fillId="0" borderId="1" xfId="2912" applyFont="1" applyFill="1" applyBorder="1" applyAlignment="1">
      <alignment horizontal="center" vertical="center" wrapText="1"/>
    </xf>
    <xf numFmtId="4" fontId="12" fillId="0" borderId="2" xfId="0" applyNumberFormat="1" applyFont="1" applyFill="1" applyBorder="1" applyAlignment="1">
      <alignment horizontal="left" vertical="center" wrapText="1"/>
    </xf>
    <xf numFmtId="4" fontId="10" fillId="0" borderId="1" xfId="0" applyNumberFormat="1" applyFont="1" applyFill="1" applyBorder="1" applyAlignment="1">
      <alignment horizontal="left" vertical="center" wrapText="1"/>
    </xf>
    <xf numFmtId="4" fontId="12" fillId="0" borderId="1" xfId="0" applyNumberFormat="1" applyFont="1" applyFill="1" applyBorder="1" applyAlignment="1">
      <alignment horizontal="left" vertical="center" wrapText="1"/>
    </xf>
    <xf numFmtId="0" fontId="8" fillId="0" borderId="1" xfId="2912" applyFont="1" applyFill="1" applyBorder="1" applyAlignment="1">
      <alignment horizontal="center" vertical="center" wrapText="1"/>
    </xf>
    <xf numFmtId="0" fontId="1" fillId="0" borderId="1" xfId="2197" applyFont="1" applyFill="1" applyBorder="1" applyAlignment="1">
      <alignment vertical="center" wrapText="1"/>
    </xf>
    <xf numFmtId="0" fontId="14" fillId="0" borderId="0" xfId="2197" applyFont="1" applyFill="1" applyAlignment="1">
      <alignment vertical="center" wrapText="1"/>
    </xf>
    <xf numFmtId="0" fontId="1" fillId="0" borderId="0" xfId="359">
      <alignment vertical="center"/>
    </xf>
    <xf numFmtId="0" fontId="1" fillId="0" borderId="0" xfId="359" applyAlignment="1">
      <alignment horizontal="center" vertical="center"/>
    </xf>
    <xf numFmtId="0" fontId="15" fillId="0" borderId="0" xfId="359" applyFont="1" applyAlignment="1">
      <alignment horizontal="center" vertical="center"/>
    </xf>
    <xf numFmtId="0" fontId="16" fillId="0" borderId="0" xfId="359" applyFont="1" applyBorder="1" applyAlignment="1">
      <alignment horizontal="center" vertical="center"/>
    </xf>
    <xf numFmtId="0" fontId="1" fillId="0" borderId="3" xfId="359" applyFont="1" applyBorder="1" applyAlignment="1">
      <alignment horizontal="center" vertical="center"/>
    </xf>
    <xf numFmtId="0" fontId="1" fillId="0" borderId="3" xfId="359" applyBorder="1" applyAlignment="1">
      <alignment horizontal="center" vertical="center"/>
    </xf>
    <xf numFmtId="31" fontId="1" fillId="0" borderId="3" xfId="359" applyNumberFormat="1" applyBorder="1" applyAlignment="1">
      <alignment horizontal="center" vertical="center"/>
    </xf>
    <xf numFmtId="0" fontId="17" fillId="0" borderId="4" xfId="359" applyFont="1" applyBorder="1" applyAlignment="1">
      <alignment horizontal="center" vertical="center"/>
    </xf>
    <xf numFmtId="0" fontId="17" fillId="0" borderId="4" xfId="359" applyFont="1" applyBorder="1" applyAlignment="1">
      <alignment horizontal="center" vertical="center" wrapText="1"/>
    </xf>
    <xf numFmtId="0" fontId="17" fillId="0" borderId="1" xfId="359" applyFont="1" applyBorder="1" applyAlignment="1">
      <alignment horizontal="center" vertical="center"/>
    </xf>
    <xf numFmtId="182" fontId="17" fillId="0" borderId="1" xfId="359" applyNumberFormat="1" applyFont="1" applyBorder="1" applyAlignment="1">
      <alignment horizontal="center" vertical="center"/>
    </xf>
    <xf numFmtId="182" fontId="17" fillId="0" borderId="1" xfId="359" applyNumberFormat="1" applyFont="1" applyFill="1" applyBorder="1" applyAlignment="1">
      <alignment horizontal="center" vertical="center"/>
    </xf>
    <xf numFmtId="182" fontId="1" fillId="0" borderId="0" xfId="359" applyNumberFormat="1" applyAlignment="1">
      <alignment horizontal="center" vertical="center"/>
    </xf>
    <xf numFmtId="0" fontId="18" fillId="0" borderId="0" xfId="641" applyFont="1" applyAlignment="1">
      <alignment wrapText="1"/>
    </xf>
    <xf numFmtId="0" fontId="1" fillId="0" borderId="0" xfId="2936" applyAlignment="1">
      <alignment vertical="center"/>
    </xf>
    <xf numFmtId="0" fontId="7" fillId="0" borderId="0" xfId="2936" applyFont="1" applyAlignment="1">
      <alignment vertical="center"/>
    </xf>
    <xf numFmtId="0" fontId="19" fillId="0" borderId="0" xfId="910" applyFont="1"/>
    <xf numFmtId="0" fontId="11" fillId="0" borderId="0" xfId="910" applyFont="1" applyFill="1"/>
    <xf numFmtId="0" fontId="13" fillId="0" borderId="0" xfId="910" applyFont="1" applyFill="1"/>
    <xf numFmtId="0" fontId="20" fillId="0" borderId="0" xfId="910" applyFont="1"/>
    <xf numFmtId="0" fontId="21" fillId="0" borderId="0" xfId="641" applyFont="1" applyAlignment="1">
      <alignment wrapText="1"/>
    </xf>
    <xf numFmtId="0" fontId="20" fillId="0" borderId="0" xfId="1233" applyFont="1">
      <alignment vertical="center"/>
    </xf>
    <xf numFmtId="0" fontId="1" fillId="0" borderId="0" xfId="2936" applyAlignment="1"/>
    <xf numFmtId="0" fontId="1" fillId="0" borderId="0" xfId="2936" applyAlignment="1">
      <alignment horizontal="center"/>
    </xf>
    <xf numFmtId="181" fontId="14" fillId="0" borderId="0" xfId="2936" applyNumberFormat="1" applyFont="1" applyAlignment="1"/>
    <xf numFmtId="0" fontId="14" fillId="0" borderId="0" xfId="2936" applyFont="1" applyAlignment="1"/>
    <xf numFmtId="0" fontId="10" fillId="0" borderId="0" xfId="366" applyFont="1" applyAlignment="1">
      <alignment vertical="center" wrapText="1"/>
    </xf>
    <xf numFmtId="182" fontId="22" fillId="0" borderId="0" xfId="2132" applyNumberFormat="1" applyFont="1" applyFill="1" applyBorder="1" applyAlignment="1">
      <alignment horizontal="center" vertical="center" wrapText="1"/>
    </xf>
    <xf numFmtId="0" fontId="12" fillId="0" borderId="0" xfId="2936" applyFont="1" applyAlignment="1">
      <alignment vertical="center"/>
    </xf>
    <xf numFmtId="0" fontId="12" fillId="0" borderId="0" xfId="2936" applyFont="1" applyAlignment="1">
      <alignment horizontal="center" vertical="center"/>
    </xf>
    <xf numFmtId="0" fontId="2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2936" applyFont="1" applyBorder="1" applyAlignment="1">
      <alignment horizontal="center" vertical="center" wrapText="1"/>
    </xf>
    <xf numFmtId="0" fontId="24" fillId="0" borderId="1" xfId="2936" applyFont="1" applyBorder="1" applyAlignment="1">
      <alignment vertical="center"/>
    </xf>
    <xf numFmtId="0" fontId="24" fillId="0" borderId="1" xfId="2936" applyFont="1" applyBorder="1" applyAlignment="1">
      <alignment horizontal="right" vertical="center"/>
    </xf>
    <xf numFmtId="181" fontId="24" fillId="0" borderId="1" xfId="2936" applyNumberFormat="1" applyFont="1" applyBorder="1" applyAlignment="1">
      <alignment horizontal="right" vertical="center"/>
    </xf>
    <xf numFmtId="0" fontId="24" fillId="0" borderId="1" xfId="2936" applyFont="1" applyFill="1" applyBorder="1" applyAlignment="1">
      <alignment vertical="center"/>
    </xf>
    <xf numFmtId="0" fontId="24" fillId="0" borderId="1" xfId="2936" applyFont="1" applyFill="1" applyBorder="1" applyAlignment="1">
      <alignment horizontal="right" vertical="center"/>
    </xf>
    <xf numFmtId="181" fontId="24" fillId="0" borderId="1" xfId="2936" applyNumberFormat="1" applyFont="1" applyFill="1" applyBorder="1" applyAlignment="1">
      <alignment horizontal="right" vertical="center"/>
    </xf>
    <xf numFmtId="0" fontId="24" fillId="0" borderId="1" xfId="2936" applyFont="1" applyFill="1" applyBorder="1" applyAlignment="1">
      <alignment horizontal="left" vertical="center"/>
    </xf>
    <xf numFmtId="182" fontId="24" fillId="0" borderId="1" xfId="2936" applyNumberFormat="1" applyFont="1" applyFill="1" applyBorder="1" applyAlignment="1">
      <alignment horizontal="right" vertical="center"/>
    </xf>
    <xf numFmtId="0" fontId="24" fillId="0" borderId="1" xfId="2936" applyFont="1" applyFill="1" applyBorder="1" applyAlignment="1"/>
    <xf numFmtId="0" fontId="24" fillId="0" borderId="1" xfId="2936" applyFont="1" applyFill="1" applyBorder="1" applyAlignment="1">
      <alignment horizontal="center" vertical="center"/>
    </xf>
    <xf numFmtId="0" fontId="25" fillId="0" borderId="1" xfId="2936" applyFont="1" applyFill="1" applyBorder="1" applyAlignment="1">
      <alignment horizontal="right" vertical="center"/>
    </xf>
    <xf numFmtId="181" fontId="25" fillId="0" borderId="1" xfId="2936" applyNumberFormat="1" applyFont="1" applyFill="1" applyBorder="1" applyAlignment="1">
      <alignment horizontal="right" vertical="center"/>
    </xf>
    <xf numFmtId="0" fontId="24" fillId="0" borderId="0" xfId="2936" applyFont="1" applyFill="1" applyBorder="1" applyAlignment="1">
      <alignment horizontal="left" vertical="center"/>
    </xf>
    <xf numFmtId="0" fontId="24" fillId="0" borderId="0" xfId="2936" applyFont="1" applyFill="1" applyBorder="1" applyAlignment="1">
      <alignment horizontal="center" vertical="center"/>
    </xf>
    <xf numFmtId="181" fontId="26" fillId="0" borderId="0" xfId="2936" applyNumberFormat="1" applyFont="1" applyAlignment="1">
      <alignment vertical="center"/>
    </xf>
    <xf numFmtId="181" fontId="2" fillId="0" borderId="1" xfId="2936" applyNumberFormat="1" applyFont="1" applyBorder="1" applyAlignment="1">
      <alignment horizontal="center" vertical="center" wrapText="1"/>
    </xf>
    <xf numFmtId="181" fontId="25" fillId="0" borderId="1" xfId="2936" applyNumberFormat="1" applyFont="1" applyBorder="1" applyAlignment="1">
      <alignment horizontal="right" vertical="center"/>
    </xf>
    <xf numFmtId="0" fontId="24" fillId="0" borderId="1" xfId="2936" applyFont="1" applyBorder="1" applyAlignment="1">
      <alignment vertical="center" wrapText="1"/>
    </xf>
    <xf numFmtId="182" fontId="25" fillId="0" borderId="1" xfId="2936" applyNumberFormat="1" applyFont="1" applyFill="1" applyBorder="1" applyAlignment="1">
      <alignment horizontal="right" vertical="center"/>
    </xf>
    <xf numFmtId="0" fontId="1" fillId="0" borderId="0" xfId="2936" applyFill="1" applyAlignment="1">
      <alignment vertical="center"/>
    </xf>
    <xf numFmtId="181" fontId="14" fillId="0" borderId="0" xfId="2936" applyNumberFormat="1" applyFont="1" applyFill="1" applyAlignment="1">
      <alignment vertical="center"/>
    </xf>
    <xf numFmtId="0" fontId="12" fillId="0" borderId="0" xfId="0" applyFont="1"/>
    <xf numFmtId="0" fontId="2" fillId="0" borderId="5" xfId="0" applyFont="1" applyBorder="1" applyAlignment="1">
      <alignment horizontal="center" vertical="center" wrapText="1"/>
    </xf>
    <xf numFmtId="0" fontId="2" fillId="0" borderId="0" xfId="0" applyFont="1" applyAlignment="1">
      <alignment horizontal="center" vertical="center" wrapText="1"/>
    </xf>
    <xf numFmtId="182" fontId="12" fillId="0" borderId="1" xfId="2936" applyNumberFormat="1" applyFont="1" applyBorder="1" applyAlignment="1">
      <alignment horizontal="right" vertical="center"/>
    </xf>
    <xf numFmtId="0" fontId="14" fillId="0" borderId="0" xfId="2936" applyFont="1" applyFill="1" applyAlignment="1">
      <alignment vertical="center"/>
    </xf>
    <xf numFmtId="0" fontId="18" fillId="0" borderId="0" xfId="641" applyFont="1" applyFill="1" applyBorder="1" applyAlignment="1">
      <alignment wrapText="1"/>
    </xf>
    <xf numFmtId="0" fontId="20" fillId="0" borderId="0" xfId="910" applyFont="1" applyFill="1" applyBorder="1" applyAlignment="1"/>
    <xf numFmtId="0" fontId="13" fillId="0" borderId="0" xfId="2445" applyFont="1" applyFill="1" applyBorder="1" applyAlignment="1">
      <alignment vertical="center"/>
    </xf>
    <xf numFmtId="0" fontId="19" fillId="0" borderId="0" xfId="910" applyFont="1" applyFill="1" applyBorder="1" applyAlignment="1"/>
    <xf numFmtId="0" fontId="11" fillId="0" borderId="0" xfId="910" applyFont="1" applyFill="1" applyBorder="1" applyAlignment="1"/>
    <xf numFmtId="0" fontId="13" fillId="0" borderId="0" xfId="910" applyFont="1" applyFill="1" applyBorder="1" applyAlignment="1"/>
    <xf numFmtId="0" fontId="20" fillId="0" borderId="0" xfId="910" applyFont="1" applyFill="1" applyBorder="1" applyAlignment="1">
      <alignment wrapText="1"/>
    </xf>
    <xf numFmtId="182" fontId="20" fillId="0" borderId="0" xfId="910" applyNumberFormat="1" applyFont="1" applyFill="1" applyBorder="1" applyAlignment="1"/>
    <xf numFmtId="182" fontId="10" fillId="0" borderId="0" xfId="366" applyNumberFormat="1" applyFont="1" applyFill="1" applyBorder="1" applyAlignment="1">
      <alignment vertical="center" wrapText="1"/>
    </xf>
    <xf numFmtId="182" fontId="18" fillId="0" borderId="0" xfId="192" applyNumberFormat="1" applyFont="1" applyFill="1" applyAlignment="1">
      <alignment horizontal="right" wrapText="1"/>
    </xf>
    <xf numFmtId="182" fontId="12" fillId="0" borderId="0" xfId="2445" applyNumberFormat="1" applyFont="1" applyFill="1" applyBorder="1" applyAlignment="1">
      <alignment horizontal="left" wrapText="1"/>
    </xf>
    <xf numFmtId="182" fontId="13" fillId="0" borderId="0" xfId="2445" applyNumberFormat="1" applyFont="1" applyFill="1" applyBorder="1" applyAlignment="1">
      <alignment horizontal="center"/>
    </xf>
    <xf numFmtId="182" fontId="27" fillId="0" borderId="1" xfId="910" applyNumberFormat="1" applyFont="1" applyFill="1" applyBorder="1" applyAlignment="1">
      <alignment horizontal="center" vertical="center" wrapText="1"/>
    </xf>
    <xf numFmtId="182" fontId="10" fillId="0" borderId="1" xfId="0" applyNumberFormat="1" applyFont="1" applyFill="1" applyBorder="1" applyAlignment="1">
      <alignment horizontal="center" vertical="center"/>
    </xf>
    <xf numFmtId="182" fontId="0" fillId="0" borderId="1" xfId="0" applyNumberFormat="1" applyFill="1" applyBorder="1" applyAlignment="1">
      <alignment horizontal="center" vertical="center"/>
    </xf>
    <xf numFmtId="182" fontId="11" fillId="0" borderId="1" xfId="910" applyNumberFormat="1" applyFont="1" applyFill="1" applyBorder="1" applyAlignment="1">
      <alignment wrapText="1"/>
    </xf>
    <xf numFmtId="182" fontId="11" fillId="0" borderId="1" xfId="78" applyNumberFormat="1" applyFont="1" applyFill="1" applyBorder="1" applyAlignment="1">
      <alignment horizontal="right" vertical="center" wrapText="1"/>
    </xf>
    <xf numFmtId="182" fontId="17" fillId="0" borderId="6" xfId="2750" applyNumberFormat="1" applyFont="1" applyFill="1" applyBorder="1" applyAlignment="1" applyProtection="1">
      <alignment horizontal="left" vertical="center" wrapText="1"/>
    </xf>
    <xf numFmtId="182" fontId="28" fillId="0" borderId="2" xfId="2750" applyNumberFormat="1" applyFont="1" applyFill="1" applyBorder="1" applyAlignment="1" applyProtection="1">
      <alignment horizontal="left" vertical="center" wrapText="1"/>
    </xf>
    <xf numFmtId="182" fontId="13" fillId="0" borderId="1" xfId="78" applyNumberFormat="1" applyFont="1" applyFill="1" applyBorder="1" applyAlignment="1">
      <alignment horizontal="right" vertical="center" wrapText="1"/>
    </xf>
    <xf numFmtId="182" fontId="12" fillId="0" borderId="1" xfId="0" applyNumberFormat="1" applyFont="1" applyFill="1" applyBorder="1" applyAlignment="1" applyProtection="1">
      <alignment horizontal="right" vertical="center"/>
    </xf>
    <xf numFmtId="182" fontId="28" fillId="0" borderId="2" xfId="2750" applyNumberFormat="1" applyFont="1" applyFill="1" applyBorder="1" applyAlignment="1" applyProtection="1">
      <alignment vertical="center" wrapText="1"/>
    </xf>
    <xf numFmtId="182" fontId="28" fillId="0" borderId="2" xfId="2750" applyNumberFormat="1" applyFont="1" applyFill="1" applyBorder="1" applyAlignment="1" applyProtection="1">
      <alignment horizontal="center" vertical="center" wrapText="1"/>
    </xf>
    <xf numFmtId="182" fontId="28" fillId="0" borderId="7" xfId="2750" applyNumberFormat="1" applyFont="1" applyFill="1" applyBorder="1" applyAlignment="1" applyProtection="1">
      <alignment vertical="center" wrapText="1"/>
    </xf>
    <xf numFmtId="182" fontId="13" fillId="0" borderId="5" xfId="78" applyNumberFormat="1" applyFont="1" applyFill="1" applyBorder="1" applyAlignment="1">
      <alignment horizontal="right" vertical="center" wrapText="1"/>
    </xf>
    <xf numFmtId="182" fontId="28" fillId="0" borderId="1" xfId="2750" applyNumberFormat="1" applyFont="1" applyFill="1" applyBorder="1" applyAlignment="1" applyProtection="1">
      <alignment vertical="center" wrapText="1"/>
    </xf>
    <xf numFmtId="182" fontId="17" fillId="0" borderId="1" xfId="2750" applyNumberFormat="1" applyFont="1" applyFill="1" applyBorder="1" applyAlignment="1" applyProtection="1">
      <alignment horizontal="left" vertical="center" wrapText="1"/>
    </xf>
    <xf numFmtId="182" fontId="28" fillId="0" borderId="1" xfId="2750" applyNumberFormat="1" applyFont="1" applyFill="1" applyBorder="1" applyAlignment="1" applyProtection="1">
      <alignment horizontal="left" vertical="center" wrapText="1"/>
    </xf>
    <xf numFmtId="182" fontId="13" fillId="0" borderId="1" xfId="1483" applyNumberFormat="1" applyFont="1" applyFill="1" applyBorder="1" applyAlignment="1">
      <alignment horizontal="right" vertical="center"/>
    </xf>
    <xf numFmtId="182" fontId="0" fillId="0" borderId="1" xfId="0" applyNumberFormat="1" applyFont="1" applyFill="1" applyBorder="1" applyAlignment="1">
      <alignment wrapText="1"/>
    </xf>
    <xf numFmtId="182" fontId="12" fillId="0" borderId="1" xfId="0" applyNumberFormat="1" applyFont="1" applyFill="1" applyBorder="1" applyAlignment="1">
      <alignment wrapText="1"/>
    </xf>
    <xf numFmtId="182" fontId="17" fillId="0" borderId="7" xfId="2750" applyNumberFormat="1" applyFont="1" applyFill="1" applyBorder="1" applyAlignment="1" applyProtection="1">
      <alignment horizontal="left" vertical="center" wrapText="1"/>
    </xf>
    <xf numFmtId="182" fontId="11" fillId="0" borderId="1" xfId="1483" applyNumberFormat="1" applyFont="1" applyFill="1" applyBorder="1" applyAlignment="1">
      <alignment horizontal="right" vertical="center"/>
    </xf>
    <xf numFmtId="182" fontId="3" fillId="0" borderId="0" xfId="0" applyNumberFormat="1" applyFont="1" applyFill="1" applyBorder="1" applyAlignment="1">
      <alignment horizontal="left" wrapText="1"/>
    </xf>
    <xf numFmtId="0" fontId="29" fillId="0" borderId="0" xfId="910" applyFont="1" applyFill="1" applyBorder="1" applyAlignment="1">
      <alignment wrapText="1"/>
    </xf>
    <xf numFmtId="0" fontId="24" fillId="0" borderId="0" xfId="910" applyFont="1" applyFill="1" applyBorder="1" applyAlignment="1">
      <alignment wrapText="1"/>
    </xf>
    <xf numFmtId="0" fontId="0" fillId="0" borderId="0" xfId="0" applyFill="1" applyBorder="1" applyAlignment="1"/>
    <xf numFmtId="182" fontId="0" fillId="0" borderId="0" xfId="0" applyNumberFormat="1" applyFill="1" applyBorder="1" applyAlignment="1"/>
    <xf numFmtId="182" fontId="12" fillId="0" borderId="0" xfId="0" applyNumberFormat="1" applyFont="1" applyFill="1" applyBorder="1" applyAlignment="1"/>
    <xf numFmtId="182" fontId="27" fillId="0" borderId="1" xfId="0" applyNumberFormat="1" applyFont="1" applyFill="1" applyBorder="1" applyAlignment="1">
      <alignment horizontal="center" vertical="center"/>
    </xf>
    <xf numFmtId="182" fontId="30" fillId="0" borderId="1" xfId="78" applyNumberFormat="1" applyFont="1" applyFill="1" applyBorder="1" applyAlignment="1">
      <alignment horizontal="right" vertical="center" wrapText="1"/>
    </xf>
    <xf numFmtId="182" fontId="13" fillId="0" borderId="0" xfId="2445" applyNumberFormat="1" applyFont="1" applyFill="1" applyBorder="1" applyAlignment="1">
      <alignment vertical="center"/>
    </xf>
    <xf numFmtId="182" fontId="0" fillId="0" borderId="1" xfId="0" applyNumberFormat="1" applyFont="1" applyFill="1" applyBorder="1" applyAlignment="1">
      <alignment horizontal="center" vertical="center"/>
    </xf>
    <xf numFmtId="182" fontId="11" fillId="0" borderId="1" xfId="910" applyNumberFormat="1" applyFont="1" applyFill="1" applyBorder="1" applyAlignment="1"/>
    <xf numFmtId="182" fontId="11" fillId="0" borderId="1" xfId="910" applyNumberFormat="1" applyFont="1" applyFill="1" applyBorder="1" applyAlignment="1">
      <alignment horizontal="right" vertical="center"/>
    </xf>
    <xf numFmtId="182" fontId="13" fillId="0" borderId="1" xfId="910" applyNumberFormat="1" applyFont="1" applyFill="1" applyBorder="1" applyAlignment="1">
      <alignment horizontal="right" vertical="center"/>
    </xf>
    <xf numFmtId="182" fontId="12" fillId="0" borderId="2" xfId="0" applyNumberFormat="1" applyFont="1" applyFill="1" applyBorder="1" applyAlignment="1" applyProtection="1">
      <alignment horizontal="right" vertical="center"/>
    </xf>
    <xf numFmtId="182" fontId="10" fillId="0" borderId="1" xfId="0" applyNumberFormat="1" applyFont="1" applyFill="1" applyBorder="1" applyAlignment="1" applyProtection="1">
      <alignment horizontal="right" vertical="center"/>
    </xf>
    <xf numFmtId="182" fontId="18" fillId="0" borderId="0" xfId="641" applyNumberFormat="1" applyFont="1" applyFill="1" applyBorder="1" applyAlignment="1">
      <alignment wrapText="1"/>
    </xf>
    <xf numFmtId="182" fontId="0" fillId="0" borderId="5" xfId="0" applyNumberFormat="1" applyFill="1" applyBorder="1" applyAlignment="1">
      <alignment horizontal="center" vertical="center" wrapText="1"/>
    </xf>
    <xf numFmtId="182" fontId="0" fillId="0" borderId="4" xfId="0" applyNumberFormat="1" applyFill="1" applyBorder="1" applyAlignment="1">
      <alignment horizontal="center" vertical="center" wrapText="1"/>
    </xf>
    <xf numFmtId="180" fontId="13" fillId="0" borderId="0" xfId="910" applyNumberFormat="1" applyFont="1" applyFill="1" applyBorder="1" applyAlignment="1"/>
    <xf numFmtId="180" fontId="11" fillId="0" borderId="0" xfId="910" applyNumberFormat="1" applyFont="1" applyFill="1" applyBorder="1" applyAlignment="1"/>
    <xf numFmtId="0" fontId="31" fillId="0" borderId="0" xfId="641" applyFont="1" applyAlignment="1">
      <alignment wrapText="1"/>
    </xf>
    <xf numFmtId="0" fontId="19" fillId="0" borderId="0" xfId="641" applyFont="1" applyAlignment="1">
      <alignment wrapText="1"/>
    </xf>
    <xf numFmtId="0" fontId="11" fillId="0" borderId="0" xfId="641" applyFont="1" applyAlignment="1">
      <alignment wrapText="1"/>
    </xf>
    <xf numFmtId="0" fontId="32" fillId="0" borderId="0" xfId="641" applyFont="1" applyAlignment="1">
      <alignment wrapText="1"/>
    </xf>
    <xf numFmtId="180" fontId="32" fillId="0" borderId="0" xfId="192" applyNumberFormat="1" applyFont="1" applyAlignment="1">
      <alignment horizontal="right" wrapText="1"/>
    </xf>
    <xf numFmtId="181" fontId="32" fillId="0" borderId="0" xfId="192" applyNumberFormat="1" applyFont="1" applyAlignment="1">
      <alignment horizontal="right" wrapText="1"/>
    </xf>
    <xf numFmtId="180" fontId="18" fillId="0" borderId="0" xfId="192" applyNumberFormat="1" applyFont="1" applyAlignment="1">
      <alignment horizontal="right" wrapText="1"/>
    </xf>
    <xf numFmtId="0" fontId="33" fillId="0" borderId="0" xfId="0" applyFont="1" applyAlignment="1">
      <alignment horizontal="center" vertical="center"/>
    </xf>
    <xf numFmtId="0" fontId="34" fillId="0" borderId="0" xfId="0" applyFont="1" applyAlignment="1">
      <alignment horizontal="center" vertical="center"/>
    </xf>
    <xf numFmtId="0" fontId="12" fillId="0" borderId="0" xfId="2445" applyFont="1" applyAlignment="1"/>
    <xf numFmtId="0" fontId="27" fillId="0" borderId="8" xfId="641" applyFont="1" applyBorder="1" applyAlignment="1">
      <alignment horizontal="center" vertical="center" wrapText="1"/>
    </xf>
    <xf numFmtId="180" fontId="19" fillId="0" borderId="1" xfId="192" applyNumberFormat="1" applyFont="1" applyBorder="1" applyAlignment="1">
      <alignment horizontal="center" vertical="center" wrapText="1"/>
    </xf>
    <xf numFmtId="180" fontId="19" fillId="0" borderId="5" xfId="192" applyNumberFormat="1" applyFont="1" applyBorder="1" applyAlignment="1">
      <alignment horizontal="center" vertical="center" wrapText="1"/>
    </xf>
    <xf numFmtId="180" fontId="27" fillId="0" borderId="5" xfId="192" applyNumberFormat="1" applyFont="1" applyBorder="1" applyAlignment="1">
      <alignment horizontal="center" vertical="center" wrapText="1"/>
    </xf>
    <xf numFmtId="0" fontId="35" fillId="0" borderId="8" xfId="641" applyFont="1" applyBorder="1" applyAlignment="1">
      <alignment vertical="distributed" wrapText="1"/>
    </xf>
    <xf numFmtId="180" fontId="36" fillId="0" borderId="1" xfId="192" applyNumberFormat="1" applyFont="1" applyBorder="1" applyAlignment="1">
      <alignment vertical="center" wrapText="1"/>
    </xf>
    <xf numFmtId="180" fontId="36" fillId="3" borderId="1" xfId="192" applyNumberFormat="1" applyFont="1" applyFill="1" applyBorder="1" applyAlignment="1">
      <alignment vertical="center" wrapText="1"/>
    </xf>
    <xf numFmtId="0" fontId="10" fillId="0" borderId="1" xfId="641" applyFont="1" applyBorder="1" applyAlignment="1">
      <alignment horizontal="left" vertical="center" wrapText="1"/>
    </xf>
    <xf numFmtId="182" fontId="18" fillId="0" borderId="1" xfId="0" applyNumberFormat="1" applyFont="1" applyFill="1" applyBorder="1" applyAlignment="1">
      <alignment vertical="center"/>
    </xf>
    <xf numFmtId="182" fontId="36" fillId="0" borderId="1" xfId="192" applyNumberFormat="1" applyFont="1" applyBorder="1" applyAlignment="1">
      <alignment vertical="center" wrapText="1"/>
    </xf>
    <xf numFmtId="182" fontId="11" fillId="0" borderId="1" xfId="192" applyNumberFormat="1" applyFont="1" applyBorder="1" applyAlignment="1">
      <alignment vertical="center" wrapText="1"/>
    </xf>
    <xf numFmtId="182" fontId="37" fillId="0" borderId="1" xfId="1233" applyNumberFormat="1" applyFont="1" applyFill="1" applyBorder="1" applyAlignment="1" applyProtection="1">
      <alignment vertical="center" wrapText="1"/>
    </xf>
    <xf numFmtId="180" fontId="11" fillId="0" borderId="1" xfId="192" applyNumberFormat="1" applyFont="1" applyBorder="1" applyAlignment="1">
      <alignment vertical="center" wrapText="1"/>
    </xf>
    <xf numFmtId="180" fontId="19" fillId="0" borderId="1" xfId="192" applyNumberFormat="1" applyFont="1" applyBorder="1" applyAlignment="1">
      <alignment horizontal="right" wrapText="1"/>
    </xf>
    <xf numFmtId="180" fontId="19" fillId="0" borderId="0" xfId="192" applyNumberFormat="1" applyFont="1" applyAlignment="1">
      <alignment horizontal="right" wrapText="1"/>
    </xf>
    <xf numFmtId="180" fontId="21" fillId="0" borderId="0" xfId="192" applyNumberFormat="1" applyFont="1" applyAlignment="1">
      <alignment horizontal="right" wrapText="1"/>
    </xf>
    <xf numFmtId="181" fontId="18" fillId="0" borderId="0" xfId="192" applyNumberFormat="1" applyFont="1" applyAlignment="1">
      <alignment horizontal="right" wrapText="1"/>
    </xf>
    <xf numFmtId="0" fontId="12" fillId="0" borderId="0" xfId="641" applyFont="1" applyAlignment="1">
      <alignment horizontal="right" wrapText="1"/>
    </xf>
    <xf numFmtId="43" fontId="31" fillId="0" borderId="0" xfId="192" applyNumberFormat="1" applyFont="1" applyAlignment="1">
      <alignment wrapText="1"/>
    </xf>
    <xf numFmtId="181" fontId="10" fillId="0" borderId="1" xfId="192" applyNumberFormat="1" applyFont="1" applyBorder="1" applyAlignment="1">
      <alignment horizontal="center" vertical="center" wrapText="1"/>
    </xf>
    <xf numFmtId="0" fontId="27" fillId="0" borderId="1" xfId="641" applyFont="1" applyBorder="1" applyAlignment="1">
      <alignment horizontal="center" vertical="center" wrapText="1"/>
    </xf>
    <xf numFmtId="0" fontId="19" fillId="0" borderId="0" xfId="641" applyFont="1" applyBorder="1" applyAlignment="1">
      <alignment wrapText="1"/>
    </xf>
    <xf numFmtId="181" fontId="36" fillId="0" borderId="1" xfId="192" applyNumberFormat="1" applyFont="1" applyBorder="1" applyAlignment="1">
      <alignment vertical="center" wrapText="1"/>
    </xf>
    <xf numFmtId="0" fontId="21" fillId="0" borderId="0" xfId="641" applyFont="1" applyBorder="1" applyAlignment="1">
      <alignment wrapText="1"/>
    </xf>
    <xf numFmtId="0" fontId="12" fillId="0" borderId="1" xfId="641" applyFont="1" applyFill="1" applyBorder="1" applyAlignment="1">
      <alignment horizontal="left" vertical="center" wrapText="1"/>
    </xf>
    <xf numFmtId="0" fontId="10" fillId="0" borderId="1" xfId="641" applyFont="1" applyFill="1" applyBorder="1" applyAlignment="1">
      <alignment horizontal="left" vertical="center" wrapText="1"/>
    </xf>
    <xf numFmtId="0" fontId="11" fillId="0" borderId="0" xfId="641" applyFont="1" applyAlignment="1">
      <alignment horizontal="center" vertical="center" wrapText="1"/>
    </xf>
    <xf numFmtId="181" fontId="19" fillId="0" borderId="1" xfId="192" applyNumberFormat="1" applyFont="1" applyBorder="1" applyAlignment="1">
      <alignment horizontal="right" wrapText="1"/>
    </xf>
    <xf numFmtId="181" fontId="19" fillId="0" borderId="0" xfId="192" applyNumberFormat="1" applyFont="1" applyAlignment="1">
      <alignment horizontal="right" wrapText="1"/>
    </xf>
    <xf numFmtId="181" fontId="21" fillId="0" borderId="0" xfId="192" applyNumberFormat="1" applyFont="1" applyAlignment="1">
      <alignment horizontal="right" wrapText="1"/>
    </xf>
    <xf numFmtId="0" fontId="24" fillId="0" borderId="0" xfId="2551" applyFont="1" applyFill="1"/>
    <xf numFmtId="0" fontId="20" fillId="0" borderId="0" xfId="2551" applyFont="1" applyFill="1"/>
    <xf numFmtId="0" fontId="20" fillId="0" borderId="0" xfId="1233" applyFont="1" applyFill="1">
      <alignment vertical="center"/>
    </xf>
    <xf numFmtId="0" fontId="24" fillId="0" borderId="0" xfId="1233" applyFont="1" applyFill="1" applyAlignment="1">
      <alignment vertical="center" wrapText="1"/>
    </xf>
    <xf numFmtId="182" fontId="24" fillId="0" borderId="0" xfId="1233" applyNumberFormat="1" applyFont="1" applyFill="1">
      <alignment vertical="center"/>
    </xf>
    <xf numFmtId="181" fontId="24" fillId="0" borderId="0" xfId="1233" applyNumberFormat="1" applyFont="1" applyFill="1">
      <alignment vertical="center"/>
    </xf>
    <xf numFmtId="0" fontId="25" fillId="0" borderId="0" xfId="1233" applyFont="1" applyFill="1" applyAlignment="1">
      <alignment horizontal="left" vertical="center" wrapText="1"/>
    </xf>
    <xf numFmtId="182" fontId="24" fillId="0" borderId="0" xfId="1233" applyNumberFormat="1" applyFont="1" applyFill="1" applyAlignment="1">
      <alignment vertical="center"/>
    </xf>
    <xf numFmtId="180" fontId="24" fillId="0" borderId="0" xfId="1233" applyNumberFormat="1" applyFont="1" applyFill="1" applyAlignment="1">
      <alignment vertical="center"/>
    </xf>
    <xf numFmtId="181" fontId="24" fillId="0" borderId="0" xfId="1233" applyNumberFormat="1" applyFont="1" applyFill="1" applyAlignment="1">
      <alignment vertical="center"/>
    </xf>
    <xf numFmtId="0" fontId="24" fillId="0" borderId="0" xfId="1233" applyFont="1" applyFill="1">
      <alignment vertical="center"/>
    </xf>
    <xf numFmtId="0" fontId="10" fillId="0" borderId="0" xfId="2551" applyFont="1" applyFill="1" applyAlignment="1">
      <alignment wrapText="1"/>
    </xf>
    <xf numFmtId="0" fontId="25" fillId="0" borderId="0" xfId="2551" applyFont="1" applyFill="1" applyAlignment="1">
      <alignment wrapText="1"/>
    </xf>
    <xf numFmtId="182" fontId="24" fillId="0" borderId="0" xfId="2551" applyNumberFormat="1" applyFont="1" applyFill="1" applyAlignment="1">
      <alignment horizontal="right"/>
    </xf>
    <xf numFmtId="0" fontId="38" fillId="0" borderId="0" xfId="2551" applyFont="1" applyFill="1" applyAlignment="1">
      <alignment horizontal="center"/>
    </xf>
    <xf numFmtId="0" fontId="12" fillId="0" borderId="0" xfId="2445" applyFont="1" applyFill="1" applyAlignment="1">
      <alignment wrapText="1"/>
    </xf>
    <xf numFmtId="0" fontId="24" fillId="0" borderId="0" xfId="2445" applyFont="1" applyFill="1" applyAlignment="1">
      <alignment wrapText="1"/>
    </xf>
    <xf numFmtId="182" fontId="20" fillId="0" borderId="0" xfId="2551" applyNumberFormat="1" applyFont="1" applyFill="1" applyAlignment="1">
      <alignment horizontal="right"/>
    </xf>
    <xf numFmtId="0" fontId="25" fillId="0" borderId="8" xfId="1233" applyFont="1" applyFill="1" applyBorder="1" applyAlignment="1">
      <alignment horizontal="center" vertical="center"/>
    </xf>
    <xf numFmtId="0" fontId="25" fillId="0" borderId="9" xfId="1233" applyFont="1" applyFill="1" applyBorder="1" applyAlignment="1">
      <alignment horizontal="center" vertical="center"/>
    </xf>
    <xf numFmtId="182" fontId="25" fillId="0" borderId="5" xfId="1233" applyNumberFormat="1" applyFont="1" applyFill="1" applyBorder="1" applyAlignment="1">
      <alignment horizontal="center" vertical="center" wrapText="1"/>
    </xf>
    <xf numFmtId="0" fontId="39" fillId="0" borderId="10" xfId="0" applyFont="1" applyFill="1" applyBorder="1" applyAlignment="1">
      <alignment horizontal="center" vertical="center" wrapText="1"/>
    </xf>
    <xf numFmtId="182" fontId="25" fillId="0" borderId="4" xfId="1233" applyNumberFormat="1" applyFont="1" applyFill="1" applyBorder="1" applyAlignment="1">
      <alignment horizontal="center" vertical="center" wrapText="1"/>
    </xf>
    <xf numFmtId="0" fontId="39" fillId="0" borderId="11" xfId="0" applyFont="1" applyFill="1" applyBorder="1" applyAlignment="1">
      <alignment horizontal="center" vertical="center" wrapText="1"/>
    </xf>
    <xf numFmtId="3" fontId="37" fillId="0" borderId="1" xfId="1233" applyNumberFormat="1" applyFont="1" applyFill="1" applyBorder="1" applyAlignment="1" applyProtection="1">
      <alignment vertical="center" wrapText="1"/>
    </xf>
    <xf numFmtId="180" fontId="18" fillId="0" borderId="1" xfId="0" applyNumberFormat="1" applyFont="1" applyFill="1" applyBorder="1" applyAlignment="1">
      <alignment vertical="center"/>
    </xf>
    <xf numFmtId="182" fontId="37" fillId="0" borderId="1" xfId="1233" applyNumberFormat="1" applyFont="1" applyFill="1" applyBorder="1">
      <alignment vertical="center"/>
    </xf>
    <xf numFmtId="3" fontId="37" fillId="0" borderId="1" xfId="1233" applyNumberFormat="1" applyFont="1" applyFill="1" applyBorder="1" applyAlignment="1" applyProtection="1">
      <alignment horizontal="center" vertical="center" wrapText="1"/>
    </xf>
    <xf numFmtId="3" fontId="37" fillId="0" borderId="5" xfId="1233" applyNumberFormat="1" applyFont="1" applyFill="1" applyBorder="1" applyAlignment="1">
      <alignment horizontal="center" vertical="center"/>
    </xf>
    <xf numFmtId="182" fontId="37" fillId="0" borderId="5" xfId="1233" applyNumberFormat="1" applyFont="1" applyFill="1" applyBorder="1" applyAlignment="1">
      <alignment horizontal="right" vertical="center"/>
    </xf>
    <xf numFmtId="3" fontId="37" fillId="0" borderId="12" xfId="1233" applyNumberFormat="1" applyFont="1" applyFill="1" applyBorder="1" applyAlignment="1">
      <alignment horizontal="center" vertical="center"/>
    </xf>
    <xf numFmtId="182" fontId="37" fillId="0" borderId="12" xfId="1233" applyNumberFormat="1" applyFont="1" applyFill="1" applyBorder="1" applyAlignment="1">
      <alignment horizontal="right" vertical="center"/>
    </xf>
    <xf numFmtId="3" fontId="37" fillId="0" borderId="4" xfId="1233" applyNumberFormat="1" applyFont="1" applyFill="1" applyBorder="1" applyAlignment="1">
      <alignment horizontal="center" vertical="center"/>
    </xf>
    <xf numFmtId="182" fontId="37" fillId="0" borderId="4" xfId="1233" applyNumberFormat="1" applyFont="1" applyFill="1" applyBorder="1" applyAlignment="1">
      <alignment horizontal="right" vertical="center"/>
    </xf>
    <xf numFmtId="0" fontId="40" fillId="0" borderId="1" xfId="1233" applyNumberFormat="1" applyFont="1" applyFill="1" applyBorder="1" applyAlignment="1" applyProtection="1">
      <alignment vertical="center" wrapText="1"/>
    </xf>
    <xf numFmtId="3" fontId="40" fillId="0" borderId="1" xfId="1233" applyNumberFormat="1" applyFont="1" applyFill="1" applyBorder="1" applyAlignment="1" applyProtection="1">
      <alignment vertical="center" wrapText="1"/>
    </xf>
    <xf numFmtId="182" fontId="40" fillId="0" borderId="1" xfId="1233" applyNumberFormat="1" applyFont="1" applyFill="1" applyBorder="1">
      <alignment vertical="center"/>
    </xf>
    <xf numFmtId="0" fontId="40" fillId="0" borderId="1" xfId="1233" applyFont="1" applyFill="1" applyBorder="1" applyAlignment="1">
      <alignment vertical="center" wrapText="1"/>
    </xf>
    <xf numFmtId="3" fontId="40" fillId="0" borderId="1" xfId="1233" applyNumberFormat="1" applyFont="1" applyFill="1" applyBorder="1" applyAlignment="1">
      <alignment vertical="center" wrapText="1"/>
    </xf>
    <xf numFmtId="182" fontId="20" fillId="0" borderId="1" xfId="0" applyNumberFormat="1" applyFont="1" applyFill="1" applyBorder="1" applyAlignment="1">
      <alignment vertical="center"/>
    </xf>
    <xf numFmtId="0" fontId="41" fillId="0" borderId="1" xfId="1233" applyNumberFormat="1" applyFont="1" applyFill="1" applyBorder="1" applyAlignment="1">
      <alignment vertical="center" wrapText="1"/>
    </xf>
    <xf numFmtId="3" fontId="41" fillId="0" borderId="1" xfId="1233" applyNumberFormat="1" applyFont="1" applyFill="1" applyBorder="1" applyAlignment="1">
      <alignment vertical="center" wrapText="1"/>
    </xf>
    <xf numFmtId="3" fontId="37" fillId="0" borderId="1" xfId="1233" applyNumberFormat="1" applyFont="1" applyFill="1" applyBorder="1" applyAlignment="1">
      <alignment vertical="center" wrapText="1"/>
    </xf>
    <xf numFmtId="180" fontId="37" fillId="0" borderId="1" xfId="1233" applyNumberFormat="1" applyFont="1" applyFill="1" applyBorder="1">
      <alignment vertical="center"/>
    </xf>
    <xf numFmtId="0" fontId="42" fillId="0" borderId="1" xfId="1233" applyNumberFormat="1" applyFont="1" applyFill="1" applyBorder="1" applyAlignment="1">
      <alignment vertical="center" wrapText="1"/>
    </xf>
    <xf numFmtId="182" fontId="40" fillId="0" borderId="1" xfId="1233" applyNumberFormat="1" applyFont="1" applyFill="1" applyBorder="1" applyAlignment="1" applyProtection="1">
      <alignment horizontal="right" vertical="top" wrapText="1"/>
      <protection locked="0"/>
    </xf>
    <xf numFmtId="182" fontId="40" fillId="0" borderId="1" xfId="1233" applyNumberFormat="1" applyFont="1" applyFill="1" applyBorder="1" applyAlignment="1" applyProtection="1">
      <alignment horizontal="right" vertical="top" wrapText="1"/>
    </xf>
    <xf numFmtId="180" fontId="20" fillId="0" borderId="1" xfId="0" applyNumberFormat="1" applyFont="1" applyFill="1" applyBorder="1" applyAlignment="1">
      <alignment vertical="center"/>
    </xf>
    <xf numFmtId="3" fontId="40" fillId="0" borderId="1" xfId="2551" applyNumberFormat="1" applyFont="1" applyFill="1" applyBorder="1" applyAlignment="1" applyProtection="1">
      <alignment vertical="center" wrapText="1"/>
    </xf>
    <xf numFmtId="3" fontId="40" fillId="0" borderId="0" xfId="2551" applyNumberFormat="1" applyFont="1" applyFill="1" applyAlignment="1" applyProtection="1">
      <alignment vertical="center" wrapText="1"/>
    </xf>
    <xf numFmtId="0" fontId="20" fillId="0" borderId="1" xfId="1233" applyFont="1" applyFill="1" applyBorder="1">
      <alignment vertical="center"/>
    </xf>
    <xf numFmtId="180" fontId="40" fillId="0" borderId="1" xfId="0" applyNumberFormat="1" applyFont="1" applyFill="1" applyBorder="1" applyAlignment="1">
      <alignment vertical="center"/>
    </xf>
    <xf numFmtId="0" fontId="37" fillId="0" borderId="1" xfId="1233" applyFont="1" applyFill="1" applyBorder="1" applyAlignment="1">
      <alignment vertical="center" wrapText="1"/>
    </xf>
    <xf numFmtId="182" fontId="37" fillId="0" borderId="1" xfId="1233" applyNumberFormat="1" applyFont="1" applyFill="1" applyBorder="1" applyAlignment="1">
      <alignment horizontal="right" vertical="top" wrapText="1"/>
    </xf>
    <xf numFmtId="0" fontId="24" fillId="0" borderId="1" xfId="1233" applyFont="1" applyFill="1" applyBorder="1" applyAlignment="1">
      <alignment vertical="center" wrapText="1"/>
    </xf>
    <xf numFmtId="182" fontId="24" fillId="0" borderId="1" xfId="1233" applyNumberFormat="1" applyFont="1" applyFill="1" applyBorder="1">
      <alignment vertical="center"/>
    </xf>
    <xf numFmtId="0" fontId="37" fillId="0" borderId="1" xfId="1233" applyFont="1" applyFill="1" applyBorder="1" applyAlignment="1">
      <alignment horizontal="center" vertical="center" wrapText="1"/>
    </xf>
    <xf numFmtId="182" fontId="25" fillId="0" borderId="1" xfId="1233" applyNumberFormat="1" applyFont="1" applyFill="1" applyBorder="1">
      <alignment vertical="center"/>
    </xf>
    <xf numFmtId="182" fontId="37" fillId="0" borderId="1" xfId="1233" applyNumberFormat="1" applyFont="1" applyFill="1" applyBorder="1" applyAlignment="1">
      <alignment vertical="center" wrapText="1"/>
    </xf>
    <xf numFmtId="3" fontId="11" fillId="0" borderId="1" xfId="2445" applyNumberFormat="1" applyFont="1" applyFill="1" applyBorder="1">
      <alignment vertical="center"/>
    </xf>
    <xf numFmtId="180" fontId="18" fillId="0" borderId="1" xfId="0" applyNumberFormat="1" applyFont="1" applyFill="1" applyBorder="1" applyAlignment="1" applyProtection="1">
      <alignment horizontal="right" vertical="top" wrapText="1"/>
      <protection locked="0"/>
    </xf>
    <xf numFmtId="182" fontId="25" fillId="0" borderId="1" xfId="1233" applyNumberFormat="1" applyFont="1" applyFill="1" applyBorder="1" applyAlignment="1">
      <alignment vertical="center"/>
    </xf>
    <xf numFmtId="182" fontId="25" fillId="0" borderId="1" xfId="1233" applyNumberFormat="1" applyFont="1" applyFill="1" applyBorder="1" applyAlignment="1">
      <alignment horizontal="center" vertical="center"/>
    </xf>
    <xf numFmtId="181" fontId="24" fillId="0" borderId="0" xfId="2551" applyNumberFormat="1" applyFont="1" applyFill="1" applyAlignment="1">
      <alignment horizontal="right"/>
    </xf>
    <xf numFmtId="181" fontId="38" fillId="0" borderId="0" xfId="2551" applyNumberFormat="1" applyFont="1" applyFill="1" applyAlignment="1">
      <alignment horizontal="center"/>
    </xf>
    <xf numFmtId="182" fontId="38" fillId="0" borderId="0" xfId="2551" applyNumberFormat="1" applyFont="1" applyFill="1" applyAlignment="1">
      <alignment horizontal="center"/>
    </xf>
    <xf numFmtId="181" fontId="20" fillId="0" borderId="0" xfId="2551" applyNumberFormat="1" applyFont="1" applyFill="1" applyAlignment="1">
      <alignment horizontal="right"/>
    </xf>
    <xf numFmtId="181" fontId="25" fillId="0" borderId="9" xfId="1233" applyNumberFormat="1" applyFont="1" applyFill="1" applyBorder="1" applyAlignment="1">
      <alignment horizontal="center" vertical="center"/>
    </xf>
    <xf numFmtId="182" fontId="25" fillId="0" borderId="9" xfId="1233" applyNumberFormat="1" applyFont="1" applyFill="1" applyBorder="1" applyAlignment="1">
      <alignment horizontal="center" vertical="center"/>
    </xf>
    <xf numFmtId="181" fontId="39" fillId="0" borderId="10" xfId="0" applyNumberFormat="1" applyFont="1" applyFill="1" applyBorder="1" applyAlignment="1">
      <alignment horizontal="center" vertical="center" wrapText="1"/>
    </xf>
    <xf numFmtId="182" fontId="18" fillId="0" borderId="1" xfId="910" applyNumberFormat="1" applyFont="1" applyFill="1" applyBorder="1" applyAlignment="1">
      <alignment horizontal="center" vertical="center" wrapText="1"/>
    </xf>
    <xf numFmtId="181" fontId="18" fillId="0" borderId="1" xfId="910" applyNumberFormat="1" applyFont="1" applyFill="1" applyBorder="1" applyAlignment="1">
      <alignment horizontal="center" vertical="center" wrapText="1"/>
    </xf>
    <xf numFmtId="181" fontId="39" fillId="0" borderId="11" xfId="0" applyNumberFormat="1" applyFont="1" applyFill="1" applyBorder="1" applyAlignment="1">
      <alignment horizontal="center" vertical="center" wrapText="1"/>
    </xf>
    <xf numFmtId="182" fontId="25" fillId="0" borderId="1" xfId="910" applyNumberFormat="1" applyFont="1" applyFill="1" applyBorder="1" applyAlignment="1">
      <alignment vertical="center" wrapText="1"/>
    </xf>
    <xf numFmtId="181" fontId="25" fillId="0" borderId="1" xfId="910" applyNumberFormat="1" applyFont="1" applyFill="1" applyBorder="1" applyAlignment="1">
      <alignment vertical="center" wrapText="1"/>
    </xf>
    <xf numFmtId="181" fontId="37" fillId="0" borderId="1" xfId="1233" applyNumberFormat="1" applyFont="1" applyFill="1" applyBorder="1">
      <alignment vertical="center"/>
    </xf>
    <xf numFmtId="181" fontId="37" fillId="0" borderId="5" xfId="1233" applyNumberFormat="1" applyFont="1" applyFill="1" applyBorder="1" applyAlignment="1">
      <alignment horizontal="center" vertical="center"/>
    </xf>
    <xf numFmtId="182" fontId="37" fillId="0" borderId="5" xfId="1233" applyNumberFormat="1" applyFont="1" applyFill="1" applyBorder="1" applyAlignment="1">
      <alignment horizontal="center" vertical="center"/>
    </xf>
    <xf numFmtId="181" fontId="37" fillId="0" borderId="12" xfId="1233" applyNumberFormat="1" applyFont="1" applyFill="1" applyBorder="1" applyAlignment="1">
      <alignment horizontal="center" vertical="center"/>
    </xf>
    <xf numFmtId="182" fontId="37" fillId="0" borderId="12" xfId="1233" applyNumberFormat="1" applyFont="1" applyFill="1" applyBorder="1" applyAlignment="1">
      <alignment horizontal="center" vertical="center"/>
    </xf>
    <xf numFmtId="181" fontId="37" fillId="0" borderId="4" xfId="1233" applyNumberFormat="1" applyFont="1" applyFill="1" applyBorder="1" applyAlignment="1">
      <alignment horizontal="center" vertical="center"/>
    </xf>
    <xf numFmtId="182" fontId="37" fillId="0" borderId="4" xfId="1233" applyNumberFormat="1" applyFont="1" applyFill="1" applyBorder="1" applyAlignment="1">
      <alignment horizontal="center" vertical="center"/>
    </xf>
    <xf numFmtId="181" fontId="40" fillId="0" borderId="1" xfId="1233" applyNumberFormat="1" applyFont="1" applyFill="1" applyBorder="1">
      <alignment vertical="center"/>
    </xf>
    <xf numFmtId="3" fontId="40" fillId="0" borderId="1" xfId="1233" applyNumberFormat="1" applyFont="1" applyFill="1" applyBorder="1">
      <alignment vertical="center"/>
    </xf>
    <xf numFmtId="3" fontId="37" fillId="0" borderId="1" xfId="1233" applyNumberFormat="1" applyFont="1" applyFill="1" applyBorder="1">
      <alignment vertical="center"/>
    </xf>
    <xf numFmtId="182" fontId="18" fillId="0" borderId="1" xfId="0" applyNumberFormat="1" applyFont="1" applyFill="1" applyBorder="1" applyAlignment="1" applyProtection="1">
      <alignment horizontal="right" vertical="top" wrapText="1"/>
      <protection locked="0"/>
    </xf>
    <xf numFmtId="181" fontId="40" fillId="0" borderId="1" xfId="1233" applyNumberFormat="1" applyFont="1" applyFill="1" applyBorder="1" applyAlignment="1">
      <alignment vertical="center"/>
    </xf>
    <xf numFmtId="181" fontId="40" fillId="0" borderId="1" xfId="1233" applyNumberFormat="1" applyFont="1" applyFill="1" applyBorder="1" applyAlignment="1">
      <alignment horizontal="center" vertical="center"/>
    </xf>
    <xf numFmtId="182" fontId="25" fillId="0" borderId="0" xfId="2551" applyNumberFormat="1" applyFont="1" applyFill="1" applyAlignment="1">
      <alignment horizontal="left" wrapText="1"/>
    </xf>
    <xf numFmtId="182" fontId="24" fillId="0" borderId="0" xfId="2551" applyNumberFormat="1" applyFont="1" applyFill="1" applyAlignment="1">
      <alignment horizontal="right" vertical="center" wrapText="1"/>
    </xf>
    <xf numFmtId="182" fontId="24" fillId="0" borderId="0" xfId="2551" applyNumberFormat="1" applyFont="1" applyFill="1" applyAlignment="1">
      <alignment horizontal="right" vertical="center"/>
    </xf>
    <xf numFmtId="0" fontId="25" fillId="0" borderId="0" xfId="2551" applyFont="1" applyFill="1" applyAlignment="1">
      <alignment horizontal="left" wrapText="1"/>
    </xf>
    <xf numFmtId="0" fontId="38" fillId="0" borderId="0" xfId="2551" applyFont="1" applyFill="1" applyAlignment="1">
      <alignment horizontal="center" vertical="center" wrapText="1"/>
    </xf>
    <xf numFmtId="182" fontId="38" fillId="0" borderId="0" xfId="2551" applyNumberFormat="1" applyFont="1" applyFill="1" applyAlignment="1">
      <alignment horizontal="center" vertical="center"/>
    </xf>
    <xf numFmtId="182" fontId="20" fillId="0" borderId="0" xfId="2551" applyNumberFormat="1" applyFont="1" applyFill="1" applyAlignment="1">
      <alignment horizontal="right" vertical="center" wrapText="1"/>
    </xf>
    <xf numFmtId="182" fontId="20" fillId="0" borderId="0" xfId="2551" applyNumberFormat="1" applyFont="1" applyFill="1" applyAlignment="1">
      <alignment horizontal="right" vertical="center"/>
    </xf>
    <xf numFmtId="0" fontId="25" fillId="0" borderId="1" xfId="1233" applyFont="1" applyFill="1" applyBorder="1" applyAlignment="1">
      <alignment horizontal="center" vertical="center" wrapText="1"/>
    </xf>
    <xf numFmtId="182" fontId="25" fillId="0" borderId="1" xfId="1233" applyNumberFormat="1" applyFont="1" applyFill="1" applyBorder="1" applyAlignment="1">
      <alignment horizontal="center" vertical="center" wrapText="1"/>
    </xf>
    <xf numFmtId="182" fontId="25" fillId="0" borderId="5" xfId="1233" applyNumberFormat="1" applyFont="1" applyFill="1" applyBorder="1" applyAlignment="1">
      <alignment horizontal="left" vertical="center" wrapText="1"/>
    </xf>
    <xf numFmtId="182" fontId="25" fillId="0" borderId="4" xfId="1233" applyNumberFormat="1" applyFont="1" applyFill="1" applyBorder="1" applyAlignment="1">
      <alignment horizontal="left" vertical="center" wrapText="1"/>
    </xf>
    <xf numFmtId="0" fontId="25" fillId="0" borderId="4" xfId="1233" applyFont="1" applyFill="1" applyBorder="1" applyAlignment="1">
      <alignment horizontal="left" vertical="center" wrapText="1"/>
    </xf>
    <xf numFmtId="0" fontId="25" fillId="0" borderId="13" xfId="1233" applyFont="1" applyFill="1" applyBorder="1" applyAlignment="1">
      <alignment horizontal="left" vertical="center" wrapText="1"/>
    </xf>
    <xf numFmtId="3" fontId="24" fillId="0" borderId="14" xfId="2613" applyNumberFormat="1" applyFont="1" applyFill="1" applyBorder="1" applyAlignment="1" applyProtection="1">
      <alignment horizontal="left" vertical="center" wrapText="1"/>
    </xf>
    <xf numFmtId="3" fontId="40" fillId="0" borderId="1" xfId="0" applyNumberFormat="1" applyFont="1" applyFill="1" applyBorder="1" applyAlignment="1" applyProtection="1">
      <alignment vertical="center" wrapText="1"/>
    </xf>
    <xf numFmtId="180" fontId="25" fillId="0" borderId="9" xfId="1233" applyNumberFormat="1" applyFont="1" applyFill="1" applyBorder="1" applyAlignment="1" applyProtection="1">
      <alignment horizontal="left" vertical="center" wrapText="1"/>
    </xf>
    <xf numFmtId="0" fontId="25" fillId="0" borderId="9" xfId="0" applyNumberFormat="1" applyFont="1" applyFill="1" applyBorder="1" applyAlignment="1" applyProtection="1">
      <alignment horizontal="left" vertical="center" wrapText="1"/>
    </xf>
    <xf numFmtId="182" fontId="37" fillId="0" borderId="1" xfId="0" applyNumberFormat="1" applyFont="1" applyFill="1" applyBorder="1" applyAlignment="1" applyProtection="1">
      <alignment vertical="center" wrapText="1"/>
    </xf>
    <xf numFmtId="180" fontId="24" fillId="0" borderId="9" xfId="0" applyNumberFormat="1" applyFont="1" applyFill="1" applyBorder="1" applyAlignment="1" applyProtection="1">
      <alignment horizontal="left" vertical="center" wrapText="1"/>
    </xf>
    <xf numFmtId="180" fontId="40" fillId="0" borderId="1" xfId="0" applyNumberFormat="1" applyFont="1" applyFill="1" applyBorder="1" applyAlignment="1" applyProtection="1">
      <alignment vertical="center" wrapText="1"/>
    </xf>
    <xf numFmtId="180" fontId="24" fillId="0" borderId="1" xfId="1233" applyNumberFormat="1" applyFont="1" applyFill="1" applyBorder="1" applyAlignment="1" applyProtection="1">
      <alignment horizontal="left" vertical="center" wrapText="1"/>
    </xf>
    <xf numFmtId="3" fontId="20" fillId="0" borderId="1" xfId="1233" applyNumberFormat="1" applyFont="1" applyFill="1" applyBorder="1" applyAlignment="1" applyProtection="1">
      <alignment vertical="center" wrapText="1"/>
    </xf>
    <xf numFmtId="0" fontId="25" fillId="0" borderId="1" xfId="1233" applyNumberFormat="1" applyFont="1" applyFill="1" applyBorder="1" applyAlignment="1">
      <alignment horizontal="left" vertical="center" wrapText="1"/>
    </xf>
    <xf numFmtId="0" fontId="25" fillId="0" borderId="1" xfId="1233" applyNumberFormat="1" applyFont="1" applyFill="1" applyBorder="1" applyAlignment="1">
      <alignment vertical="center" wrapText="1"/>
    </xf>
    <xf numFmtId="180" fontId="18" fillId="0" borderId="1" xfId="1233" applyNumberFormat="1" applyFont="1" applyFill="1" applyBorder="1" applyAlignment="1">
      <alignment vertical="center"/>
    </xf>
    <xf numFmtId="180" fontId="25" fillId="0" borderId="1" xfId="1233" applyNumberFormat="1" applyFont="1" applyFill="1" applyBorder="1" applyAlignment="1">
      <alignment vertical="center" wrapText="1"/>
    </xf>
    <xf numFmtId="180" fontId="37" fillId="0" borderId="1" xfId="0" applyNumberFormat="1" applyFont="1" applyFill="1" applyBorder="1" applyAlignment="1" applyProtection="1">
      <alignment vertical="center" wrapText="1"/>
    </xf>
    <xf numFmtId="180" fontId="25" fillId="0" borderId="1" xfId="1233" applyNumberFormat="1" applyFont="1" applyFill="1" applyBorder="1" applyAlignment="1" applyProtection="1">
      <alignment horizontal="left" vertical="center" wrapText="1"/>
    </xf>
    <xf numFmtId="180" fontId="37" fillId="0" borderId="1" xfId="1233" applyNumberFormat="1" applyFont="1" applyFill="1" applyBorder="1" applyAlignment="1" applyProtection="1">
      <alignment vertical="center" wrapText="1"/>
    </xf>
    <xf numFmtId="0" fontId="24" fillId="0" borderId="1" xfId="1233" applyNumberFormat="1" applyFont="1" applyFill="1" applyBorder="1" applyAlignment="1" applyProtection="1">
      <alignment horizontal="left" vertical="center" wrapText="1"/>
    </xf>
    <xf numFmtId="180" fontId="40" fillId="0" borderId="1" xfId="1233" applyNumberFormat="1" applyFont="1" applyFill="1" applyBorder="1" applyAlignment="1" applyProtection="1">
      <alignment vertical="center" wrapText="1"/>
    </xf>
    <xf numFmtId="3" fontId="24" fillId="0" borderId="1" xfId="1233" applyNumberFormat="1" applyFont="1" applyFill="1" applyBorder="1" applyAlignment="1" applyProtection="1">
      <alignment horizontal="left" vertical="center" wrapText="1"/>
    </xf>
    <xf numFmtId="3" fontId="24" fillId="0" borderId="1" xfId="1233" applyNumberFormat="1" applyFont="1" applyFill="1" applyBorder="1" applyAlignment="1">
      <alignment horizontal="left" wrapText="1"/>
    </xf>
    <xf numFmtId="0" fontId="40" fillId="0" borderId="1" xfId="1233" applyNumberFormat="1" applyFont="1" applyFill="1" applyBorder="1" applyAlignment="1">
      <alignment vertical="center" wrapText="1"/>
    </xf>
    <xf numFmtId="180" fontId="40" fillId="0" borderId="1" xfId="1233" applyNumberFormat="1" applyFont="1" applyFill="1" applyBorder="1" applyAlignment="1">
      <alignment vertical="center" wrapText="1"/>
    </xf>
    <xf numFmtId="181" fontId="24" fillId="0" borderId="8" xfId="0" applyNumberFormat="1" applyFont="1" applyFill="1" applyBorder="1" applyAlignment="1" applyProtection="1">
      <alignment vertical="center" wrapText="1"/>
    </xf>
    <xf numFmtId="182" fontId="37" fillId="0" borderId="1" xfId="1233" applyNumberFormat="1" applyFont="1" applyFill="1" applyBorder="1" applyAlignment="1" applyProtection="1">
      <alignment horizontal="right" vertical="center" wrapText="1"/>
      <protection locked="0"/>
    </xf>
    <xf numFmtId="180" fontId="25" fillId="0" borderId="14" xfId="1233" applyNumberFormat="1" applyFont="1" applyFill="1" applyBorder="1" applyAlignment="1" applyProtection="1">
      <alignment horizontal="left" vertical="center" wrapText="1"/>
    </xf>
    <xf numFmtId="182" fontId="37" fillId="0" borderId="1" xfId="1233" applyNumberFormat="1" applyFont="1" applyFill="1" applyBorder="1" applyAlignment="1" applyProtection="1">
      <alignment horizontal="right" vertical="center" wrapText="1"/>
    </xf>
    <xf numFmtId="180" fontId="25" fillId="0" borderId="14" xfId="1233" applyNumberFormat="1" applyFont="1" applyFill="1" applyBorder="1" applyAlignment="1">
      <alignment horizontal="left" vertical="center" wrapText="1"/>
    </xf>
    <xf numFmtId="180" fontId="37" fillId="0" borderId="14" xfId="1233" applyNumberFormat="1" applyFont="1" applyFill="1" applyBorder="1" applyAlignment="1">
      <alignment vertical="center" wrapText="1"/>
    </xf>
    <xf numFmtId="182" fontId="40" fillId="0" borderId="1" xfId="1233" applyNumberFormat="1" applyFont="1" applyFill="1" applyBorder="1" applyAlignment="1" applyProtection="1">
      <alignment horizontal="right" vertical="center" wrapText="1"/>
    </xf>
    <xf numFmtId="180" fontId="25" fillId="0" borderId="1" xfId="1233" applyNumberFormat="1" applyFont="1" applyFill="1" applyBorder="1" applyAlignment="1">
      <alignment horizontal="left" vertical="center" wrapText="1"/>
    </xf>
    <xf numFmtId="180" fontId="37" fillId="0" borderId="1" xfId="1233" applyNumberFormat="1" applyFont="1" applyFill="1" applyBorder="1" applyAlignment="1">
      <alignment vertical="center" wrapText="1"/>
    </xf>
    <xf numFmtId="180" fontId="37" fillId="0" borderId="1" xfId="1233" applyNumberFormat="1" applyFont="1" applyFill="1" applyBorder="1" applyAlignment="1">
      <alignment horizontal="distributed" vertical="center" wrapText="1"/>
    </xf>
    <xf numFmtId="181" fontId="25" fillId="0" borderId="1" xfId="1233" applyNumberFormat="1" applyFont="1" applyFill="1" applyBorder="1">
      <alignment vertical="center"/>
    </xf>
    <xf numFmtId="0" fontId="25" fillId="0" borderId="1" xfId="1233" applyFont="1" applyFill="1" applyBorder="1" applyAlignment="1">
      <alignment horizontal="left" vertical="center" wrapText="1"/>
    </xf>
    <xf numFmtId="182" fontId="24" fillId="0" borderId="1" xfId="1233" applyNumberFormat="1" applyFont="1" applyFill="1" applyBorder="1" applyAlignment="1">
      <alignment vertical="center"/>
    </xf>
    <xf numFmtId="182" fontId="24" fillId="0" borderId="1" xfId="1233" applyNumberFormat="1" applyFont="1" applyFill="1" applyBorder="1" applyAlignment="1">
      <alignment vertical="center" wrapText="1"/>
    </xf>
    <xf numFmtId="182" fontId="25" fillId="0" borderId="1" xfId="1233" applyNumberFormat="1" applyFont="1" applyFill="1" applyBorder="1" applyAlignment="1">
      <alignment vertical="center" wrapText="1"/>
    </xf>
    <xf numFmtId="180" fontId="24" fillId="0" borderId="1" xfId="1233" applyNumberFormat="1" applyFont="1" applyFill="1" applyBorder="1" applyAlignment="1">
      <alignment vertical="center" wrapText="1"/>
    </xf>
    <xf numFmtId="181" fontId="25" fillId="0" borderId="1" xfId="1233" applyNumberFormat="1" applyFont="1" applyFill="1" applyBorder="1" applyAlignment="1">
      <alignment vertical="center"/>
    </xf>
    <xf numFmtId="180" fontId="25" fillId="0" borderId="1" xfId="1233" applyNumberFormat="1" applyFont="1" applyFill="1" applyBorder="1" applyAlignment="1">
      <alignment vertical="center"/>
    </xf>
    <xf numFmtId="180" fontId="24" fillId="0" borderId="0" xfId="2551" applyNumberFormat="1" applyFont="1" applyFill="1" applyAlignment="1">
      <alignment horizontal="right" vertical="center"/>
    </xf>
    <xf numFmtId="182" fontId="24" fillId="0" borderId="0" xfId="2551" applyNumberFormat="1" applyFont="1" applyFill="1" applyAlignment="1">
      <alignment vertical="center"/>
    </xf>
    <xf numFmtId="0" fontId="38" fillId="0" borderId="0" xfId="2551" applyFont="1" applyFill="1" applyAlignment="1">
      <alignment horizontal="center" vertical="center"/>
    </xf>
    <xf numFmtId="182" fontId="24" fillId="0" borderId="3" xfId="2445" applyNumberFormat="1" applyFont="1" applyFill="1" applyBorder="1" applyAlignment="1">
      <alignment horizontal="center" vertical="center"/>
    </xf>
    <xf numFmtId="181" fontId="20" fillId="0" borderId="3" xfId="2445" applyNumberFormat="1" applyFont="1" applyFill="1" applyBorder="1" applyAlignment="1">
      <alignment horizontal="center" vertical="center"/>
    </xf>
    <xf numFmtId="181" fontId="24" fillId="0" borderId="3" xfId="2445" applyNumberFormat="1" applyFont="1" applyFill="1" applyBorder="1" applyAlignment="1">
      <alignment horizontal="center" vertical="center"/>
    </xf>
    <xf numFmtId="182" fontId="39" fillId="0" borderId="10" xfId="0" applyNumberFormat="1" applyFont="1" applyFill="1" applyBorder="1" applyAlignment="1">
      <alignment horizontal="center" vertical="center" wrapText="1"/>
    </xf>
    <xf numFmtId="182" fontId="39" fillId="0" borderId="11" xfId="0" applyNumberFormat="1" applyFont="1" applyFill="1" applyBorder="1" applyAlignment="1">
      <alignment horizontal="center" vertical="center" wrapText="1"/>
    </xf>
    <xf numFmtId="182" fontId="25" fillId="0" borderId="4" xfId="910" applyNumberFormat="1" applyFont="1" applyFill="1" applyBorder="1" applyAlignment="1">
      <alignment horizontal="center" vertical="center" wrapText="1"/>
    </xf>
    <xf numFmtId="181" fontId="25" fillId="0" borderId="4" xfId="910" applyNumberFormat="1" applyFont="1" applyFill="1" applyBorder="1" applyAlignment="1">
      <alignment horizontal="center" vertical="center" wrapText="1"/>
    </xf>
    <xf numFmtId="3" fontId="25" fillId="0" borderId="1" xfId="910" applyNumberFormat="1" applyFont="1" applyFill="1" applyBorder="1" applyAlignment="1">
      <alignment vertical="center" wrapText="1"/>
    </xf>
    <xf numFmtId="3" fontId="40" fillId="0" borderId="1" xfId="1233" applyNumberFormat="1" applyFont="1" applyFill="1" applyBorder="1" applyAlignment="1" applyProtection="1">
      <alignment horizontal="right" vertical="center" wrapText="1"/>
      <protection locked="0"/>
    </xf>
    <xf numFmtId="182" fontId="40" fillId="0" borderId="1" xfId="1233" applyNumberFormat="1" applyFont="1" applyFill="1" applyBorder="1" applyAlignment="1">
      <alignment vertical="center"/>
    </xf>
    <xf numFmtId="182" fontId="20" fillId="0" borderId="1" xfId="1233" applyNumberFormat="1" applyFont="1" applyFill="1" applyBorder="1" applyAlignment="1">
      <alignment vertical="center"/>
    </xf>
    <xf numFmtId="182" fontId="37" fillId="0" borderId="1" xfId="1233" applyNumberFormat="1" applyFont="1" applyFill="1" applyBorder="1" applyAlignment="1">
      <alignment vertical="center"/>
    </xf>
    <xf numFmtId="3" fontId="37" fillId="0" borderId="1" xfId="1233" applyNumberFormat="1" applyFont="1" applyFill="1" applyBorder="1" applyAlignment="1" applyProtection="1">
      <alignment horizontal="right" vertical="center" wrapText="1"/>
      <protection locked="0"/>
    </xf>
    <xf numFmtId="180" fontId="37" fillId="0" borderId="1" xfId="1233" applyNumberFormat="1" applyFont="1" applyFill="1" applyBorder="1" applyAlignment="1" applyProtection="1">
      <alignment horizontal="right" vertical="center" wrapText="1"/>
      <protection locked="0"/>
    </xf>
    <xf numFmtId="182" fontId="37" fillId="0" borderId="1" xfId="1233" applyNumberFormat="1" applyFont="1" applyFill="1" applyBorder="1" applyAlignment="1">
      <alignment horizontal="right" vertical="center" wrapText="1"/>
    </xf>
    <xf numFmtId="180" fontId="24" fillId="0" borderId="1" xfId="1233" applyNumberFormat="1" applyFont="1" applyFill="1" applyBorder="1" applyAlignment="1">
      <alignment vertical="center"/>
    </xf>
    <xf numFmtId="181" fontId="24" fillId="0" borderId="0" xfId="2551" applyNumberFormat="1" applyFont="1" applyFill="1" applyAlignment="1">
      <alignment vertical="center"/>
    </xf>
    <xf numFmtId="181" fontId="38" fillId="0" borderId="0" xfId="2551" applyNumberFormat="1" applyFont="1" applyFill="1" applyAlignment="1">
      <alignment horizontal="center" vertical="center"/>
    </xf>
    <xf numFmtId="181" fontId="25" fillId="0" borderId="1" xfId="1233" applyNumberFormat="1" applyFont="1" applyFill="1" applyBorder="1" applyAlignment="1">
      <alignment horizontal="center" vertical="center" wrapText="1"/>
    </xf>
    <xf numFmtId="181" fontId="37" fillId="0" borderId="1" xfId="1233" applyNumberFormat="1" applyFont="1" applyFill="1" applyBorder="1" applyAlignment="1" applyProtection="1">
      <alignment horizontal="right" vertical="center" wrapText="1"/>
      <protection locked="0"/>
    </xf>
    <xf numFmtId="181" fontId="25" fillId="3" borderId="1" xfId="910" applyNumberFormat="1" applyFont="1" applyFill="1" applyBorder="1" applyAlignment="1">
      <alignment vertical="center" wrapText="1"/>
    </xf>
    <xf numFmtId="181" fontId="37" fillId="0" borderId="1" xfId="1233" applyNumberFormat="1" applyFont="1" applyFill="1" applyBorder="1" applyAlignment="1">
      <alignment horizontal="right" vertical="center" wrapText="1"/>
    </xf>
    <xf numFmtId="181" fontId="24" fillId="0" borderId="1" xfId="1233" applyNumberFormat="1" applyFont="1" applyFill="1" applyBorder="1" applyAlignment="1">
      <alignment vertical="center"/>
    </xf>
    <xf numFmtId="0" fontId="21" fillId="0" borderId="0" xfId="641" applyFont="1" applyFill="1" applyAlignment="1">
      <alignment wrapText="1"/>
    </xf>
    <xf numFmtId="0" fontId="31" fillId="0" borderId="0" xfId="641" applyFont="1" applyFill="1" applyAlignment="1">
      <alignment wrapText="1"/>
    </xf>
    <xf numFmtId="0" fontId="11" fillId="0" borderId="0" xfId="641" applyFont="1" applyFill="1" applyAlignment="1">
      <alignment wrapText="1"/>
    </xf>
    <xf numFmtId="0" fontId="32" fillId="0" borderId="0" xfId="641" applyFont="1" applyFill="1" applyAlignment="1">
      <alignment horizontal="left" wrapText="1"/>
    </xf>
    <xf numFmtId="180" fontId="32" fillId="0" borderId="0" xfId="192" applyNumberFormat="1" applyFont="1" applyFill="1" applyAlignment="1">
      <alignment horizontal="right" wrapText="1"/>
    </xf>
    <xf numFmtId="43" fontId="32" fillId="0" borderId="0" xfId="192" applyNumberFormat="1" applyFont="1" applyFill="1" applyAlignment="1">
      <alignment horizontal="right" wrapText="1"/>
    </xf>
    <xf numFmtId="0" fontId="43" fillId="0" borderId="0" xfId="641" applyFont="1" applyFill="1" applyAlignment="1">
      <alignment wrapText="1"/>
    </xf>
    <xf numFmtId="0" fontId="32" fillId="0" borderId="0" xfId="641" applyFont="1" applyFill="1" applyAlignment="1">
      <alignment wrapText="1"/>
    </xf>
    <xf numFmtId="0" fontId="36" fillId="0" borderId="0" xfId="641" applyFont="1" applyFill="1" applyAlignment="1">
      <alignment wrapText="1"/>
    </xf>
    <xf numFmtId="0" fontId="10" fillId="0" borderId="0" xfId="366" applyFont="1" applyFill="1" applyAlignment="1">
      <alignment horizontal="left" vertical="center" wrapText="1"/>
    </xf>
    <xf numFmtId="0" fontId="33" fillId="0" borderId="0" xfId="641" applyFont="1" applyFill="1" applyAlignment="1">
      <alignment horizontal="center" wrapText="1"/>
    </xf>
    <xf numFmtId="0" fontId="33" fillId="0" borderId="0" xfId="641" applyFont="1" applyFill="1" applyAlignment="1">
      <alignment horizontal="right" wrapText="1"/>
    </xf>
    <xf numFmtId="0" fontId="12" fillId="0" borderId="0" xfId="2445" applyFont="1" applyFill="1" applyAlignment="1">
      <alignment horizontal="left"/>
    </xf>
    <xf numFmtId="31" fontId="44" fillId="0" borderId="3" xfId="192" applyNumberFormat="1" applyFont="1" applyFill="1" applyBorder="1" applyAlignment="1">
      <alignment horizontal="right" wrapText="1"/>
    </xf>
    <xf numFmtId="0" fontId="10" fillId="0" borderId="1" xfId="641" applyFont="1" applyFill="1" applyBorder="1" applyAlignment="1">
      <alignment horizontal="center" vertical="center" wrapText="1"/>
    </xf>
    <xf numFmtId="180" fontId="11" fillId="0" borderId="1" xfId="192" applyNumberFormat="1" applyFont="1" applyFill="1" applyBorder="1" applyAlignment="1">
      <alignment horizontal="center" vertical="center" wrapText="1"/>
    </xf>
    <xf numFmtId="180" fontId="11" fillId="0" borderId="1" xfId="192" applyNumberFormat="1" applyFont="1" applyFill="1" applyBorder="1" applyAlignment="1">
      <alignment horizontal="right" vertical="center" wrapText="1"/>
    </xf>
    <xf numFmtId="180" fontId="10" fillId="0" borderId="1" xfId="192" applyNumberFormat="1" applyFont="1" applyFill="1" applyBorder="1" applyAlignment="1">
      <alignment horizontal="center" vertical="center" wrapText="1"/>
    </xf>
    <xf numFmtId="0" fontId="45" fillId="0" borderId="8" xfId="641" applyFont="1" applyFill="1" applyBorder="1" applyAlignment="1">
      <alignment horizontal="left" vertical="distributed" wrapText="1"/>
    </xf>
    <xf numFmtId="0" fontId="13" fillId="0" borderId="5" xfId="641" applyFont="1" applyFill="1" applyBorder="1" applyAlignment="1">
      <alignment horizontal="left" vertical="center" wrapText="1"/>
    </xf>
    <xf numFmtId="182" fontId="11" fillId="0" borderId="1" xfId="192" applyNumberFormat="1" applyFont="1" applyFill="1" applyBorder="1" applyAlignment="1">
      <alignment horizontal="right" vertical="center" wrapText="1"/>
    </xf>
    <xf numFmtId="0" fontId="11" fillId="0" borderId="1" xfId="641" applyFont="1" applyFill="1" applyBorder="1" applyAlignment="1">
      <alignment horizontal="left" vertical="center" wrapText="1"/>
    </xf>
    <xf numFmtId="179" fontId="11" fillId="0" borderId="5" xfId="192" applyNumberFormat="1" applyFont="1" applyFill="1" applyBorder="1" applyAlignment="1">
      <alignment horizontal="center" vertical="center" wrapText="1"/>
    </xf>
    <xf numFmtId="182" fontId="11" fillId="0" borderId="5" xfId="192" applyNumberFormat="1" applyFont="1" applyFill="1" applyBorder="1" applyAlignment="1">
      <alignment horizontal="right" vertical="center" wrapText="1"/>
    </xf>
    <xf numFmtId="3" fontId="11" fillId="0" borderId="5" xfId="192" applyNumberFormat="1" applyFont="1" applyFill="1" applyBorder="1" applyAlignment="1">
      <alignment horizontal="right" vertical="center" wrapText="1"/>
    </xf>
    <xf numFmtId="179" fontId="11" fillId="0" borderId="1" xfId="192" applyNumberFormat="1" applyFont="1" applyFill="1" applyBorder="1" applyAlignment="1">
      <alignment horizontal="center" vertical="center" wrapText="1"/>
    </xf>
    <xf numFmtId="3" fontId="11" fillId="0" borderId="1" xfId="192" applyNumberFormat="1" applyFont="1" applyFill="1" applyBorder="1" applyAlignment="1">
      <alignment horizontal="right" vertical="center" wrapText="1"/>
    </xf>
    <xf numFmtId="0" fontId="11" fillId="0" borderId="4" xfId="641" applyFont="1" applyFill="1" applyBorder="1" applyAlignment="1">
      <alignment horizontal="left" vertical="center" wrapText="1"/>
    </xf>
    <xf numFmtId="0" fontId="11" fillId="0" borderId="5" xfId="641" applyFont="1" applyFill="1" applyBorder="1" applyAlignment="1">
      <alignment horizontal="left" vertical="center" wrapText="1"/>
    </xf>
    <xf numFmtId="180" fontId="46" fillId="0" borderId="1" xfId="192" applyNumberFormat="1" applyFont="1" applyFill="1" applyBorder="1" applyAlignment="1">
      <alignment horizontal="right" vertical="center" wrapText="1"/>
    </xf>
    <xf numFmtId="179" fontId="11" fillId="0" borderId="1" xfId="192" applyNumberFormat="1" applyFont="1" applyFill="1" applyBorder="1" applyAlignment="1">
      <alignment horizontal="right" vertical="center" wrapText="1"/>
    </xf>
    <xf numFmtId="0" fontId="11" fillId="0" borderId="1" xfId="641" applyFont="1" applyFill="1" applyBorder="1" applyAlignment="1">
      <alignment horizontal="left" wrapText="1"/>
    </xf>
    <xf numFmtId="3" fontId="19" fillId="0" borderId="1" xfId="192" applyNumberFormat="1" applyFont="1" applyFill="1" applyBorder="1" applyAlignment="1">
      <alignment horizontal="right" wrapText="1"/>
    </xf>
    <xf numFmtId="0" fontId="19" fillId="0" borderId="0" xfId="641" applyFont="1" applyFill="1" applyAlignment="1">
      <alignment horizontal="left" wrapText="1"/>
    </xf>
    <xf numFmtId="180" fontId="19" fillId="0" borderId="0" xfId="192" applyNumberFormat="1" applyFont="1" applyFill="1" applyAlignment="1">
      <alignment horizontal="right" wrapText="1"/>
    </xf>
    <xf numFmtId="0" fontId="21" fillId="0" borderId="0" xfId="641" applyFont="1" applyFill="1" applyAlignment="1">
      <alignment horizontal="left" wrapText="1"/>
    </xf>
    <xf numFmtId="180" fontId="21" fillId="0" borderId="0" xfId="192" applyNumberFormat="1" applyFont="1" applyFill="1" applyAlignment="1">
      <alignment horizontal="right" wrapText="1"/>
    </xf>
    <xf numFmtId="0" fontId="12" fillId="0" borderId="0" xfId="641" applyFont="1" applyFill="1" applyAlignment="1">
      <alignment horizontal="right" wrapText="1"/>
    </xf>
    <xf numFmtId="43" fontId="2" fillId="0" borderId="1" xfId="192" applyNumberFormat="1" applyFont="1" applyFill="1" applyBorder="1" applyAlignment="1">
      <alignment horizontal="center" vertical="center" wrapText="1"/>
    </xf>
    <xf numFmtId="43" fontId="11" fillId="0" borderId="1" xfId="192" applyNumberFormat="1" applyFont="1" applyFill="1" applyBorder="1" applyAlignment="1">
      <alignment horizontal="right" vertical="center" wrapText="1"/>
    </xf>
    <xf numFmtId="0" fontId="47" fillId="0" borderId="1" xfId="641" applyFont="1" applyFill="1" applyBorder="1" applyAlignment="1">
      <alignment horizontal="center" vertical="center" wrapText="1"/>
    </xf>
    <xf numFmtId="43" fontId="11" fillId="0" borderId="1" xfId="192" applyNumberFormat="1" applyFont="1" applyFill="1" applyBorder="1" applyAlignment="1">
      <alignment horizontal="center" vertical="center" wrapText="1"/>
    </xf>
    <xf numFmtId="0" fontId="12" fillId="0" borderId="5" xfId="641" applyFont="1" applyFill="1" applyBorder="1" applyAlignment="1">
      <alignment horizontal="left" vertical="center" wrapText="1" shrinkToFit="1"/>
    </xf>
    <xf numFmtId="0" fontId="10" fillId="0" borderId="1" xfId="641" applyFont="1" applyFill="1" applyBorder="1" applyAlignment="1">
      <alignment vertical="top" wrapText="1"/>
    </xf>
    <xf numFmtId="0" fontId="10" fillId="4" borderId="1" xfId="641" applyFont="1" applyFill="1" applyBorder="1" applyAlignment="1">
      <alignment horizontal="left" vertical="center" wrapText="1"/>
    </xf>
    <xf numFmtId="0" fontId="10" fillId="0" borderId="1" xfId="641" applyFont="1" applyFill="1" applyBorder="1" applyAlignment="1">
      <alignment horizontal="left" vertical="top" wrapText="1"/>
    </xf>
    <xf numFmtId="43" fontId="11" fillId="0" borderId="4" xfId="192" applyNumberFormat="1" applyFont="1" applyFill="1" applyBorder="1" applyAlignment="1">
      <alignment horizontal="right" vertical="center" wrapText="1"/>
    </xf>
    <xf numFmtId="0" fontId="11" fillId="0" borderId="0" xfId="641" applyFont="1" applyFill="1" applyAlignment="1">
      <alignment horizontal="center" vertical="center" wrapText="1"/>
    </xf>
    <xf numFmtId="0" fontId="10" fillId="0" borderId="5" xfId="641" applyFont="1" applyFill="1" applyBorder="1" applyAlignment="1">
      <alignment horizontal="left" vertical="center" wrapText="1"/>
    </xf>
    <xf numFmtId="0" fontId="13" fillId="0" borderId="4" xfId="641" applyFont="1" applyFill="1" applyBorder="1" applyAlignment="1">
      <alignment horizontal="left" vertical="center" wrapText="1"/>
    </xf>
    <xf numFmtId="0" fontId="12" fillId="0" borderId="1" xfId="641" applyFont="1" applyFill="1" applyBorder="1" applyAlignment="1">
      <alignment vertical="center" wrapText="1"/>
    </xf>
    <xf numFmtId="43" fontId="19" fillId="0" borderId="0" xfId="192" applyNumberFormat="1" applyFont="1" applyFill="1" applyAlignment="1">
      <alignment horizontal="right" wrapText="1"/>
    </xf>
    <xf numFmtId="0" fontId="31" fillId="0" borderId="0" xfId="641" applyFont="1" applyFill="1" applyAlignment="1">
      <alignment horizontal="left" vertical="center" wrapText="1"/>
    </xf>
    <xf numFmtId="43" fontId="21" fillId="0" borderId="0" xfId="192" applyNumberFormat="1" applyFont="1" applyFill="1" applyAlignment="1">
      <alignment horizontal="right" wrapText="1"/>
    </xf>
    <xf numFmtId="0" fontId="29" fillId="0" borderId="0" xfId="641" applyFont="1" applyFill="1" applyAlignment="1">
      <alignment wrapText="1"/>
    </xf>
    <xf numFmtId="43" fontId="11" fillId="0" borderId="0" xfId="1483" applyNumberFormat="1" applyFont="1" applyFill="1" applyAlignment="1" applyProtection="1">
      <protection locked="0"/>
    </xf>
    <xf numFmtId="43" fontId="13" fillId="0" borderId="0" xfId="1483" applyNumberFormat="1" applyFont="1" applyFill="1" applyAlignment="1" applyProtection="1">
      <protection locked="0"/>
    </xf>
    <xf numFmtId="43" fontId="13" fillId="0" borderId="0" xfId="77" applyNumberFormat="1" applyFont="1" applyFill="1" applyAlignment="1" applyProtection="1">
      <protection locked="0"/>
    </xf>
    <xf numFmtId="0" fontId="0" fillId="0" borderId="0" xfId="0" applyFill="1"/>
    <xf numFmtId="43" fontId="11" fillId="0" borderId="0" xfId="77" applyNumberFormat="1" applyFont="1" applyFill="1" applyAlignment="1" applyProtection="1">
      <protection locked="0"/>
    </xf>
    <xf numFmtId="0" fontId="48" fillId="0" borderId="0" xfId="0" applyFont="1" applyFill="1"/>
    <xf numFmtId="43" fontId="20" fillId="0" borderId="0" xfId="77" applyNumberFormat="1" applyFont="1" applyFill="1" applyAlignment="1" applyProtection="1">
      <alignment horizontal="left" wrapText="1"/>
      <protection locked="0"/>
    </xf>
    <xf numFmtId="43" fontId="13" fillId="0" borderId="0" xfId="77" applyNumberFormat="1" applyFont="1" applyFill="1" applyAlignment="1" applyProtection="1">
      <alignment horizontal="left" wrapText="1"/>
      <protection locked="0"/>
    </xf>
    <xf numFmtId="180" fontId="13" fillId="0" borderId="0" xfId="77" applyNumberFormat="1" applyFont="1" applyFill="1" applyAlignment="1" applyProtection="1">
      <protection locked="0"/>
    </xf>
    <xf numFmtId="178" fontId="13" fillId="0" borderId="0" xfId="77" applyNumberFormat="1" applyFont="1" applyFill="1" applyAlignment="1" applyProtection="1">
      <alignment horizontal="left" wrapText="1"/>
      <protection locked="0"/>
    </xf>
    <xf numFmtId="181" fontId="13" fillId="0" borderId="0" xfId="77" applyNumberFormat="1" applyFont="1" applyFill="1" applyAlignment="1" applyProtection="1">
      <protection locked="0"/>
    </xf>
    <xf numFmtId="43" fontId="13" fillId="0" borderId="0" xfId="77" applyNumberFormat="1" applyFont="1" applyFill="1" applyAlignment="1" applyProtection="1">
      <alignment wrapText="1"/>
      <protection locked="0"/>
    </xf>
    <xf numFmtId="179" fontId="13" fillId="0" borderId="0" xfId="77" applyNumberFormat="1" applyFont="1" applyFill="1" applyAlignment="1" applyProtection="1">
      <protection locked="0"/>
    </xf>
    <xf numFmtId="178" fontId="13" fillId="0" borderId="0" xfId="77" applyNumberFormat="1" applyFont="1" applyFill="1" applyAlignment="1" applyProtection="1">
      <protection locked="0"/>
    </xf>
    <xf numFmtId="182" fontId="13" fillId="0" borderId="0" xfId="77" applyNumberFormat="1" applyFont="1" applyFill="1" applyAlignment="1" applyProtection="1">
      <protection locked="0"/>
    </xf>
    <xf numFmtId="181" fontId="13" fillId="0" borderId="0" xfId="77" applyNumberFormat="1" applyFont="1" applyFill="1" applyAlignment="1" applyProtection="1">
      <alignment wrapText="1"/>
      <protection locked="0"/>
    </xf>
    <xf numFmtId="180" fontId="13" fillId="0" borderId="0" xfId="77" applyNumberFormat="1" applyFont="1" applyFill="1" applyAlignment="1" applyProtection="1">
      <alignment wrapText="1"/>
      <protection locked="0"/>
    </xf>
    <xf numFmtId="43" fontId="10" fillId="0" borderId="0" xfId="1483" applyNumberFormat="1" applyFont="1" applyFill="1" applyAlignment="1" applyProtection="1">
      <alignment horizontal="left" wrapText="1"/>
      <protection locked="0"/>
    </xf>
    <xf numFmtId="43" fontId="2" fillId="0" borderId="0" xfId="1483" applyNumberFormat="1" applyFont="1" applyFill="1" applyAlignment="1" applyProtection="1">
      <alignment horizontal="left" wrapText="1"/>
      <protection locked="0"/>
    </xf>
    <xf numFmtId="179" fontId="11" fillId="0" borderId="0" xfId="1483" applyNumberFormat="1" applyFont="1" applyFill="1" applyAlignment="1" applyProtection="1">
      <protection locked="0"/>
    </xf>
    <xf numFmtId="43" fontId="33" fillId="0" borderId="0" xfId="1483" applyNumberFormat="1" applyFont="1" applyFill="1" applyAlignment="1" applyProtection="1">
      <alignment horizontal="center" wrapText="1"/>
      <protection locked="0"/>
    </xf>
    <xf numFmtId="43" fontId="12" fillId="0" borderId="3" xfId="2932" applyNumberFormat="1" applyFont="1" applyFill="1" applyBorder="1" applyAlignment="1" applyProtection="1">
      <alignment horizontal="left" vertical="distributed" wrapText="1"/>
      <protection locked="0"/>
    </xf>
    <xf numFmtId="43" fontId="13" fillId="0" borderId="3" xfId="2932" applyNumberFormat="1" applyFont="1" applyFill="1" applyBorder="1" applyAlignment="1" applyProtection="1">
      <alignment vertical="distributed"/>
      <protection locked="0"/>
    </xf>
    <xf numFmtId="43" fontId="2" fillId="0" borderId="1" xfId="77" applyNumberFormat="1" applyFont="1" applyFill="1" applyBorder="1" applyAlignment="1" applyProtection="1">
      <alignment horizontal="center" vertical="center" wrapText="1"/>
      <protection locked="0"/>
    </xf>
    <xf numFmtId="180" fontId="36" fillId="0" borderId="1" xfId="77" applyNumberFormat="1" applyFont="1" applyFill="1" applyBorder="1" applyAlignment="1" applyProtection="1">
      <alignment horizontal="center" vertical="center" wrapText="1"/>
      <protection locked="0"/>
    </xf>
    <xf numFmtId="182" fontId="2" fillId="0" borderId="5" xfId="910" applyNumberFormat="1" applyFont="1" applyFill="1" applyBorder="1" applyAlignment="1">
      <alignment horizontal="center" vertical="center" wrapText="1"/>
    </xf>
    <xf numFmtId="182" fontId="2" fillId="0" borderId="4" xfId="910" applyNumberFormat="1" applyFont="1" applyFill="1" applyBorder="1" applyAlignment="1">
      <alignment horizontal="center" vertical="center" wrapText="1"/>
    </xf>
    <xf numFmtId="0" fontId="49" fillId="0" borderId="1" xfId="910" applyFont="1" applyFill="1" applyBorder="1" applyAlignment="1">
      <alignment horizontal="left" vertical="center" wrapText="1"/>
    </xf>
    <xf numFmtId="3" fontId="13" fillId="0" borderId="1" xfId="1112" applyNumberFormat="1" applyFont="1" applyFill="1" applyBorder="1" applyAlignment="1"/>
    <xf numFmtId="3" fontId="13" fillId="0" borderId="1" xfId="1483" applyNumberFormat="1" applyFont="1" applyFill="1" applyBorder="1" applyAlignment="1"/>
    <xf numFmtId="3" fontId="13" fillId="0" borderId="1" xfId="78" applyNumberFormat="1" applyFont="1" applyFill="1" applyBorder="1" applyAlignment="1">
      <alignment horizontal="right" wrapText="1"/>
    </xf>
    <xf numFmtId="3" fontId="13" fillId="0" borderId="1" xfId="78" applyNumberFormat="1" applyFont="1" applyFill="1" applyBorder="1" applyAlignment="1">
      <alignment horizontal="right" vertical="center" wrapText="1"/>
    </xf>
    <xf numFmtId="0" fontId="49" fillId="0" borderId="1" xfId="77" applyNumberFormat="1" applyFont="1" applyFill="1" applyBorder="1" applyAlignment="1">
      <alignment horizontal="left" wrapText="1"/>
    </xf>
    <xf numFmtId="0" fontId="24" fillId="0" borderId="1" xfId="77" applyNumberFormat="1" applyFont="1" applyFill="1" applyBorder="1" applyAlignment="1">
      <alignment horizontal="left" wrapText="1"/>
    </xf>
    <xf numFmtId="43" fontId="24" fillId="0" borderId="1" xfId="77" applyNumberFormat="1" applyFont="1" applyFill="1" applyBorder="1" applyAlignment="1">
      <alignment horizontal="left" vertical="center" wrapText="1"/>
    </xf>
    <xf numFmtId="0" fontId="49" fillId="0" borderId="1" xfId="77" applyNumberFormat="1" applyFont="1" applyFill="1" applyBorder="1" applyAlignment="1">
      <alignment horizontal="left" vertical="center" wrapText="1"/>
    </xf>
    <xf numFmtId="0" fontId="24" fillId="0" borderId="1" xfId="77" applyNumberFormat="1" applyFont="1" applyFill="1" applyBorder="1" applyAlignment="1">
      <alignment horizontal="left" vertical="center" wrapText="1"/>
    </xf>
    <xf numFmtId="180" fontId="13" fillId="0" borderId="1" xfId="1483" applyNumberFormat="1" applyFont="1" applyFill="1" applyBorder="1" applyAlignment="1"/>
    <xf numFmtId="3" fontId="29" fillId="0" borderId="1" xfId="1483" applyNumberFormat="1" applyFont="1" applyFill="1" applyBorder="1" applyAlignment="1"/>
    <xf numFmtId="0" fontId="50" fillId="0" borderId="1" xfId="910" applyNumberFormat="1" applyFont="1" applyFill="1" applyBorder="1" applyAlignment="1">
      <alignment horizontal="left" vertical="center" wrapText="1"/>
    </xf>
    <xf numFmtId="180" fontId="13" fillId="0" borderId="1" xfId="1483" applyNumberFormat="1" applyFont="1" applyFill="1" applyBorder="1" applyAlignment="1">
      <alignment vertical="center"/>
    </xf>
    <xf numFmtId="180" fontId="29" fillId="0" borderId="1" xfId="78" applyNumberFormat="1" applyFont="1" applyFill="1" applyBorder="1" applyAlignment="1">
      <alignment horizontal="right" vertical="center" wrapText="1"/>
    </xf>
    <xf numFmtId="0" fontId="24" fillId="0" borderId="1" xfId="1233" applyFont="1" applyFill="1" applyBorder="1" applyAlignment="1">
      <alignment horizontal="left" vertical="center" wrapText="1"/>
    </xf>
    <xf numFmtId="180" fontId="29" fillId="0" borderId="1" xfId="77" applyNumberFormat="1" applyFont="1" applyFill="1" applyBorder="1" applyAlignment="1" applyProtection="1">
      <alignment vertical="center" wrapText="1"/>
    </xf>
    <xf numFmtId="180" fontId="29" fillId="0" borderId="1" xfId="366" applyNumberFormat="1" applyFont="1" applyFill="1" applyBorder="1" applyAlignment="1" applyProtection="1">
      <alignment wrapText="1"/>
    </xf>
    <xf numFmtId="180" fontId="29" fillId="0" borderId="1" xfId="1483" applyNumberFormat="1" applyFont="1" applyFill="1" applyBorder="1" applyAlignment="1"/>
    <xf numFmtId="180" fontId="13" fillId="0" borderId="1" xfId="1112" applyNumberFormat="1" applyFont="1" applyFill="1" applyBorder="1" applyAlignment="1"/>
    <xf numFmtId="43" fontId="20" fillId="0" borderId="5" xfId="77" applyNumberFormat="1" applyFont="1" applyFill="1" applyBorder="1" applyAlignment="1">
      <alignment horizontal="left" vertical="center" wrapText="1"/>
    </xf>
    <xf numFmtId="180" fontId="13" fillId="0" borderId="5" xfId="1112" applyNumberFormat="1" applyFont="1" applyFill="1" applyBorder="1" applyAlignment="1"/>
    <xf numFmtId="3" fontId="13" fillId="0" borderId="5" xfId="1483" applyNumberFormat="1" applyFont="1" applyFill="1" applyBorder="1" applyAlignment="1"/>
    <xf numFmtId="0" fontId="13" fillId="0" borderId="1" xfId="1483" applyNumberFormat="1" applyFont="1" applyFill="1" applyBorder="1" applyAlignment="1"/>
    <xf numFmtId="0" fontId="13" fillId="0" borderId="5" xfId="1483" applyNumberFormat="1" applyFont="1" applyFill="1" applyBorder="1" applyAlignment="1"/>
    <xf numFmtId="0" fontId="20" fillId="0" borderId="1" xfId="910" applyFont="1" applyFill="1" applyBorder="1" applyAlignment="1">
      <alignment horizontal="left" vertical="center" wrapText="1"/>
    </xf>
    <xf numFmtId="180" fontId="13" fillId="0" borderId="1" xfId="1112" applyNumberFormat="1" applyFont="1" applyFill="1" applyBorder="1" applyAlignment="1">
      <alignment horizontal="right"/>
    </xf>
    <xf numFmtId="180" fontId="13" fillId="0" borderId="1" xfId="1112" applyNumberFormat="1" applyFont="1" applyFill="1" applyBorder="1" applyAlignment="1" applyProtection="1">
      <alignment horizontal="right"/>
      <protection locked="0"/>
    </xf>
    <xf numFmtId="0" fontId="24" fillId="0" borderId="1" xfId="910" applyFont="1" applyFill="1" applyBorder="1" applyAlignment="1">
      <alignment horizontal="left" vertical="center" wrapText="1"/>
    </xf>
    <xf numFmtId="0" fontId="3" fillId="0" borderId="1" xfId="910" applyFont="1" applyFill="1" applyBorder="1" applyAlignment="1">
      <alignment horizontal="left" vertical="center" wrapText="1"/>
    </xf>
    <xf numFmtId="180" fontId="29" fillId="0" borderId="1" xfId="77" applyNumberFormat="1" applyFont="1" applyFill="1" applyBorder="1" applyAlignment="1"/>
    <xf numFmtId="0" fontId="50" fillId="0" borderId="1" xfId="910" applyFont="1" applyFill="1" applyBorder="1" applyAlignment="1">
      <alignment horizontal="left" vertical="center" wrapText="1"/>
    </xf>
    <xf numFmtId="0" fontId="51" fillId="0" borderId="1" xfId="910" applyFont="1" applyFill="1" applyBorder="1" applyAlignment="1">
      <alignment horizontal="left" vertical="center" wrapText="1"/>
    </xf>
    <xf numFmtId="43" fontId="25" fillId="0" borderId="1" xfId="1483" applyNumberFormat="1" applyFont="1" applyFill="1" applyBorder="1" applyAlignment="1" applyProtection="1">
      <alignment horizontal="left" vertical="center" wrapText="1"/>
      <protection locked="0"/>
    </xf>
    <xf numFmtId="180" fontId="36" fillId="0" borderId="1" xfId="1483" applyNumberFormat="1" applyFont="1" applyFill="1" applyBorder="1" applyAlignment="1"/>
    <xf numFmtId="180" fontId="36" fillId="0" borderId="1" xfId="1483" applyNumberFormat="1" applyFont="1" applyFill="1" applyBorder="1" applyAlignment="1" applyProtection="1">
      <protection locked="0"/>
    </xf>
    <xf numFmtId="0" fontId="18" fillId="0" borderId="1" xfId="366" applyFont="1" applyFill="1" applyBorder="1" applyAlignment="1">
      <alignment horizontal="left" wrapText="1"/>
    </xf>
    <xf numFmtId="180" fontId="36" fillId="0" borderId="1" xfId="1483" applyNumberFormat="1" applyFont="1" applyFill="1" applyBorder="1" applyAlignment="1">
      <alignment wrapText="1"/>
    </xf>
    <xf numFmtId="0" fontId="24" fillId="0" borderId="1" xfId="366" applyFont="1" applyFill="1" applyBorder="1" applyAlignment="1">
      <alignment horizontal="left" wrapText="1"/>
    </xf>
    <xf numFmtId="0" fontId="24" fillId="0" borderId="1" xfId="366" applyFont="1" applyFill="1" applyBorder="1" applyAlignment="1">
      <alignment horizontal="left" vertical="center" wrapText="1"/>
    </xf>
    <xf numFmtId="180" fontId="3" fillId="0" borderId="1" xfId="1483" applyNumberFormat="1" applyFont="1" applyFill="1" applyBorder="1" applyAlignment="1">
      <alignment wrapText="1"/>
    </xf>
    <xf numFmtId="3" fontId="3" fillId="0" borderId="1" xfId="1483" applyNumberFormat="1" applyFont="1" applyFill="1" applyBorder="1" applyAlignment="1">
      <alignment wrapText="1"/>
    </xf>
    <xf numFmtId="180" fontId="29" fillId="0" borderId="1" xfId="1483" applyNumberFormat="1" applyFont="1" applyFill="1" applyBorder="1" applyAlignment="1">
      <alignment wrapText="1"/>
    </xf>
    <xf numFmtId="178" fontId="2" fillId="0" borderId="0" xfId="1483" applyNumberFormat="1" applyFont="1" applyFill="1" applyAlignment="1" applyProtection="1">
      <alignment horizontal="left" wrapText="1"/>
      <protection locked="0"/>
    </xf>
    <xf numFmtId="181" fontId="11" fillId="0" borderId="0" xfId="1483" applyNumberFormat="1" applyFont="1" applyFill="1" applyAlignment="1" applyProtection="1">
      <protection locked="0"/>
    </xf>
    <xf numFmtId="178" fontId="33" fillId="0" borderId="0" xfId="1483" applyNumberFormat="1" applyFont="1" applyFill="1" applyAlignment="1" applyProtection="1">
      <alignment horizontal="center" wrapText="1"/>
      <protection locked="0"/>
    </xf>
    <xf numFmtId="178" fontId="12" fillId="0" borderId="3" xfId="2932" applyNumberFormat="1" applyFont="1" applyFill="1" applyBorder="1" applyAlignment="1" applyProtection="1">
      <alignment horizontal="left" vertical="distributed" wrapText="1"/>
      <protection locked="0"/>
    </xf>
    <xf numFmtId="43" fontId="12" fillId="0" borderId="3" xfId="2932" applyNumberFormat="1" applyFont="1" applyFill="1" applyBorder="1" applyAlignment="1" applyProtection="1">
      <alignment horizontal="left" wrapText="1"/>
      <protection locked="0"/>
    </xf>
    <xf numFmtId="181" fontId="13" fillId="0" borderId="3" xfId="2932" applyNumberFormat="1" applyFont="1" applyFill="1" applyBorder="1" applyAlignment="1" applyProtection="1">
      <alignment vertical="distributed"/>
      <protection locked="0"/>
    </xf>
    <xf numFmtId="178" fontId="2" fillId="0" borderId="1" xfId="77" applyNumberFormat="1" applyFont="1" applyFill="1" applyBorder="1" applyAlignment="1" applyProtection="1">
      <alignment horizontal="center" vertical="center" wrapText="1"/>
      <protection locked="0"/>
    </xf>
    <xf numFmtId="43" fontId="2" fillId="0" borderId="1" xfId="77" applyNumberFormat="1" applyFont="1" applyFill="1" applyBorder="1" applyAlignment="1" applyProtection="1">
      <alignment horizontal="center" wrapText="1"/>
      <protection locked="0"/>
    </xf>
    <xf numFmtId="180" fontId="2" fillId="0" borderId="1" xfId="1483" applyNumberFormat="1" applyFont="1" applyFill="1" applyBorder="1" applyAlignment="1" applyProtection="1">
      <alignment horizontal="center" vertical="center" wrapText="1"/>
      <protection locked="0"/>
    </xf>
    <xf numFmtId="181" fontId="2" fillId="0" borderId="1" xfId="1483" applyNumberFormat="1" applyFont="1" applyFill="1" applyBorder="1" applyAlignment="1" applyProtection="1">
      <alignment horizontal="center" vertical="center" wrapText="1"/>
      <protection locked="0"/>
    </xf>
    <xf numFmtId="178" fontId="2" fillId="0" borderId="5" xfId="910" applyNumberFormat="1" applyFont="1" applyFill="1" applyBorder="1" applyAlignment="1">
      <alignment horizontal="center" vertical="center" wrapText="1"/>
    </xf>
    <xf numFmtId="181" fontId="2" fillId="0" borderId="5" xfId="910" applyNumberFormat="1" applyFont="1" applyFill="1" applyBorder="1" applyAlignment="1">
      <alignment horizontal="center" wrapText="1"/>
    </xf>
    <xf numFmtId="178" fontId="2" fillId="0" borderId="4" xfId="910" applyNumberFormat="1" applyFont="1" applyFill="1" applyBorder="1" applyAlignment="1">
      <alignment horizontal="center" vertical="center" wrapText="1"/>
    </xf>
    <xf numFmtId="181" fontId="2" fillId="0" borderId="4" xfId="910" applyNumberFormat="1" applyFont="1" applyFill="1" applyBorder="1" applyAlignment="1">
      <alignment horizontal="center" wrapText="1"/>
    </xf>
    <xf numFmtId="178" fontId="13" fillId="0" borderId="1" xfId="78" applyNumberFormat="1" applyFont="1" applyFill="1" applyBorder="1" applyAlignment="1">
      <alignment horizontal="right" wrapText="1"/>
    </xf>
    <xf numFmtId="181" fontId="13" fillId="0" borderId="1" xfId="78" applyNumberFormat="1" applyFont="1" applyFill="1" applyBorder="1" applyAlignment="1">
      <alignment horizontal="right" wrapText="1"/>
    </xf>
    <xf numFmtId="181" fontId="13" fillId="0" borderId="1" xfId="1483" applyNumberFormat="1" applyFont="1" applyFill="1" applyBorder="1" applyAlignment="1"/>
    <xf numFmtId="182" fontId="13" fillId="0" borderId="1" xfId="1483" applyNumberFormat="1" applyFont="1" applyFill="1" applyBorder="1" applyAlignment="1"/>
    <xf numFmtId="182" fontId="13" fillId="0" borderId="1" xfId="1112" applyNumberFormat="1" applyFont="1" applyFill="1" applyBorder="1" applyAlignment="1"/>
    <xf numFmtId="178" fontId="13" fillId="0" borderId="1" xfId="78" applyNumberFormat="1" applyFont="1" applyFill="1" applyBorder="1" applyAlignment="1">
      <alignment horizontal="right" vertical="center" wrapText="1"/>
    </xf>
    <xf numFmtId="178" fontId="13" fillId="0" borderId="1" xfId="1483" applyNumberFormat="1" applyFont="1" applyFill="1" applyBorder="1" applyAlignment="1"/>
    <xf numFmtId="178" fontId="13" fillId="0" borderId="5" xfId="1483" applyNumberFormat="1" applyFont="1" applyFill="1" applyBorder="1" applyAlignment="1"/>
    <xf numFmtId="178" fontId="3" fillId="0" borderId="1" xfId="910" applyNumberFormat="1" applyFont="1" applyFill="1" applyBorder="1" applyAlignment="1">
      <alignment horizontal="left" vertical="center" wrapText="1"/>
    </xf>
    <xf numFmtId="178" fontId="51" fillId="0" borderId="1" xfId="910" applyNumberFormat="1" applyFont="1" applyFill="1" applyBorder="1" applyAlignment="1">
      <alignment horizontal="left" vertical="center" wrapText="1"/>
    </xf>
    <xf numFmtId="178" fontId="36" fillId="0" borderId="1" xfId="1483" applyNumberFormat="1" applyFont="1" applyFill="1" applyBorder="1" applyAlignment="1"/>
    <xf numFmtId="178" fontId="36" fillId="0" borderId="1" xfId="1483" applyNumberFormat="1" applyFont="1" applyFill="1" applyBorder="1" applyAlignment="1" applyProtection="1">
      <protection locked="0"/>
    </xf>
    <xf numFmtId="178" fontId="29" fillId="0" borderId="1" xfId="1483" applyNumberFormat="1" applyFont="1" applyFill="1" applyBorder="1" applyAlignment="1"/>
    <xf numFmtId="178" fontId="36" fillId="0" borderId="1" xfId="1483" applyNumberFormat="1" applyFont="1" applyFill="1" applyBorder="1" applyAlignment="1">
      <alignment wrapText="1"/>
    </xf>
    <xf numFmtId="43" fontId="11" fillId="0" borderId="0" xfId="1483" applyNumberFormat="1" applyFont="1" applyFill="1" applyAlignment="1" applyProtection="1">
      <alignment wrapText="1"/>
      <protection locked="0"/>
    </xf>
    <xf numFmtId="31" fontId="13" fillId="0" borderId="3" xfId="2932" applyNumberFormat="1" applyFont="1" applyFill="1" applyBorder="1" applyAlignment="1" applyProtection="1">
      <alignment vertical="distributed" wrapText="1"/>
      <protection locked="0"/>
    </xf>
    <xf numFmtId="43" fontId="13" fillId="0" borderId="0" xfId="2932" applyNumberFormat="1" applyFont="1" applyFill="1" applyBorder="1" applyAlignment="1" applyProtection="1">
      <alignment vertical="distributed"/>
      <protection locked="0"/>
    </xf>
    <xf numFmtId="43" fontId="13" fillId="0" borderId="0" xfId="2932" applyNumberFormat="1" applyFont="1" applyFill="1" applyAlignment="1" applyProtection="1">
      <alignment vertical="distributed"/>
      <protection locked="0"/>
    </xf>
    <xf numFmtId="179" fontId="36" fillId="0" borderId="1" xfId="77" applyNumberFormat="1" applyFont="1" applyFill="1" applyBorder="1" applyAlignment="1" applyProtection="1">
      <alignment horizontal="center" vertical="center" wrapText="1"/>
      <protection locked="0"/>
    </xf>
    <xf numFmtId="181" fontId="36" fillId="0" borderId="8" xfId="910" applyNumberFormat="1" applyFont="1" applyFill="1" applyBorder="1" applyAlignment="1">
      <alignment horizontal="center" vertical="center" wrapText="1"/>
    </xf>
    <xf numFmtId="0" fontId="3" fillId="0" borderId="1" xfId="1233" applyFont="1" applyFill="1" applyBorder="1" applyAlignment="1">
      <alignment vertical="center" wrapText="1"/>
    </xf>
    <xf numFmtId="3" fontId="29" fillId="0" borderId="1" xfId="77" applyNumberFormat="1" applyFont="1" applyFill="1" applyBorder="1" applyAlignment="1" applyProtection="1">
      <alignment wrapText="1"/>
    </xf>
    <xf numFmtId="182" fontId="29" fillId="0" borderId="1" xfId="77" applyNumberFormat="1" applyFont="1" applyFill="1" applyBorder="1" applyAlignment="1" applyProtection="1">
      <alignment wrapText="1"/>
    </xf>
    <xf numFmtId="0" fontId="3" fillId="0" borderId="1" xfId="1233" applyFont="1" applyFill="1" applyBorder="1" applyAlignment="1">
      <alignment horizontal="left" vertical="center" wrapText="1"/>
    </xf>
    <xf numFmtId="179" fontId="29" fillId="0" borderId="1" xfId="77" applyNumberFormat="1" applyFont="1" applyFill="1" applyBorder="1" applyAlignment="1" applyProtection="1">
      <alignment wrapText="1"/>
    </xf>
    <xf numFmtId="3" fontId="29" fillId="0" borderId="1" xfId="83" applyNumberFormat="1" applyFont="1" applyFill="1" applyBorder="1" applyAlignment="1" applyProtection="1">
      <alignment wrapText="1"/>
    </xf>
    <xf numFmtId="0" fontId="3" fillId="0" borderId="8" xfId="0" applyFont="1" applyFill="1" applyBorder="1" applyAlignment="1">
      <alignment horizontal="left" vertical="center" wrapText="1"/>
    </xf>
    <xf numFmtId="0" fontId="29" fillId="0" borderId="1" xfId="1233" applyFont="1" applyFill="1" applyBorder="1" applyAlignment="1">
      <alignment horizontal="left" vertical="center" wrapText="1"/>
    </xf>
    <xf numFmtId="43" fontId="2" fillId="0" borderId="1" xfId="77" applyNumberFormat="1" applyFont="1" applyFill="1" applyBorder="1" applyAlignment="1" applyProtection="1">
      <alignment horizontal="left" wrapText="1"/>
      <protection locked="0"/>
    </xf>
    <xf numFmtId="179" fontId="36" fillId="0" borderId="1" xfId="77" applyNumberFormat="1" applyFont="1" applyFill="1" applyBorder="1" applyAlignment="1" applyProtection="1">
      <protection locked="0"/>
    </xf>
    <xf numFmtId="43" fontId="2" fillId="0" borderId="1" xfId="77" applyNumberFormat="1" applyFont="1" applyFill="1" applyBorder="1" applyAlignment="1" applyProtection="1">
      <alignment wrapText="1"/>
      <protection locked="0"/>
    </xf>
    <xf numFmtId="0" fontId="29" fillId="0" borderId="1" xfId="1233" applyFont="1" applyFill="1" applyBorder="1" applyAlignment="1">
      <alignment vertical="center" wrapText="1"/>
    </xf>
    <xf numFmtId="179" fontId="29" fillId="0" borderId="1" xfId="77" applyNumberFormat="1" applyFont="1" applyFill="1" applyBorder="1" applyAlignment="1" applyProtection="1">
      <protection locked="0"/>
    </xf>
    <xf numFmtId="182" fontId="29" fillId="0" borderId="1" xfId="77" applyNumberFormat="1" applyFont="1" applyFill="1" applyBorder="1" applyAlignment="1">
      <alignment wrapText="1"/>
    </xf>
    <xf numFmtId="179" fontId="29" fillId="0" borderId="1" xfId="77" applyNumberFormat="1" applyFont="1" applyFill="1" applyBorder="1" applyAlignment="1">
      <alignment wrapText="1"/>
    </xf>
    <xf numFmtId="179" fontId="36" fillId="0" borderId="1" xfId="77" applyNumberFormat="1" applyFont="1" applyFill="1" applyBorder="1" applyAlignment="1">
      <alignment wrapText="1"/>
    </xf>
    <xf numFmtId="0" fontId="36" fillId="0" borderId="1" xfId="1233" applyFont="1" applyFill="1" applyBorder="1" applyAlignment="1">
      <alignment vertical="center" wrapText="1"/>
    </xf>
    <xf numFmtId="0" fontId="29" fillId="0" borderId="1" xfId="366" applyFont="1" applyFill="1" applyBorder="1" applyAlignment="1">
      <alignment wrapText="1"/>
    </xf>
    <xf numFmtId="177" fontId="29" fillId="0" borderId="1" xfId="1483" applyNumberFormat="1" applyFont="1" applyFill="1" applyBorder="1" applyAlignment="1" applyProtection="1">
      <protection locked="0"/>
    </xf>
    <xf numFmtId="3" fontId="10" fillId="0" borderId="1" xfId="0" applyNumberFormat="1" applyFont="1" applyFill="1" applyBorder="1" applyAlignment="1" applyProtection="1">
      <alignment horizontal="left" vertical="center" wrapText="1"/>
    </xf>
    <xf numFmtId="43" fontId="2" fillId="0" borderId="1" xfId="1483" applyNumberFormat="1" applyFont="1" applyFill="1" applyBorder="1" applyAlignment="1" applyProtection="1">
      <alignment wrapText="1"/>
      <protection locked="0"/>
    </xf>
    <xf numFmtId="43" fontId="29" fillId="0" borderId="1" xfId="77" applyNumberFormat="1" applyFont="1" applyFill="1" applyBorder="1" applyAlignment="1" applyProtection="1">
      <alignment wrapText="1"/>
      <protection locked="0"/>
    </xf>
    <xf numFmtId="43" fontId="3" fillId="0" borderId="1" xfId="77" applyNumberFormat="1" applyFont="1" applyFill="1" applyBorder="1" applyAlignment="1" applyProtection="1">
      <alignment wrapText="1"/>
      <protection locked="0"/>
    </xf>
    <xf numFmtId="3" fontId="29" fillId="0" borderId="1" xfId="77" applyNumberFormat="1" applyFont="1" applyFill="1" applyBorder="1" applyAlignment="1" applyProtection="1">
      <protection locked="0"/>
    </xf>
    <xf numFmtId="178" fontId="11" fillId="0" borderId="0" xfId="1483" applyNumberFormat="1" applyFont="1" applyFill="1" applyAlignment="1" applyProtection="1">
      <protection locked="0"/>
    </xf>
    <xf numFmtId="182" fontId="11" fillId="0" borderId="0" xfId="1483" applyNumberFormat="1" applyFont="1" applyFill="1" applyAlignment="1" applyProtection="1">
      <protection locked="0"/>
    </xf>
    <xf numFmtId="178" fontId="13" fillId="0" borderId="0" xfId="2932" applyNumberFormat="1" applyFont="1" applyFill="1" applyAlignment="1" applyProtection="1">
      <alignment vertical="distributed"/>
      <protection locked="0"/>
    </xf>
    <xf numFmtId="181" fontId="13" fillId="0" borderId="0" xfId="2932" applyNumberFormat="1" applyFont="1" applyFill="1" applyAlignment="1" applyProtection="1">
      <alignment vertical="distributed"/>
      <protection locked="0"/>
    </xf>
    <xf numFmtId="182" fontId="12" fillId="0" borderId="0" xfId="2932" applyNumberFormat="1" applyFont="1" applyFill="1" applyAlignment="1" applyProtection="1">
      <alignment horizontal="center" vertical="top"/>
      <protection locked="0"/>
    </xf>
    <xf numFmtId="181" fontId="36" fillId="0" borderId="9" xfId="910" applyNumberFormat="1" applyFont="1" applyFill="1" applyBorder="1" applyAlignment="1">
      <alignment horizontal="center" vertical="center" wrapText="1"/>
    </xf>
    <xf numFmtId="181" fontId="36" fillId="0" borderId="14" xfId="910" applyNumberFormat="1" applyFont="1" applyFill="1" applyBorder="1" applyAlignment="1">
      <alignment horizontal="center" vertical="center" wrapText="1"/>
    </xf>
    <xf numFmtId="182" fontId="2" fillId="0" borderId="1" xfId="1483" applyNumberFormat="1" applyFont="1" applyFill="1" applyBorder="1" applyAlignment="1" applyProtection="1">
      <alignment horizontal="center" vertical="center" wrapText="1"/>
      <protection locked="0"/>
    </xf>
    <xf numFmtId="181" fontId="2" fillId="0" borderId="5" xfId="910" applyNumberFormat="1" applyFont="1" applyFill="1" applyBorder="1" applyAlignment="1">
      <alignment horizontal="center" vertical="center" wrapText="1"/>
    </xf>
    <xf numFmtId="182" fontId="2" fillId="0" borderId="1" xfId="77" applyNumberFormat="1" applyFont="1" applyFill="1" applyBorder="1" applyAlignment="1" applyProtection="1">
      <alignment horizontal="center" vertical="center" wrapText="1"/>
      <protection locked="0"/>
    </xf>
    <xf numFmtId="180" fontId="2" fillId="0" borderId="1" xfId="77" applyNumberFormat="1" applyFont="1" applyFill="1" applyBorder="1" applyAlignment="1" applyProtection="1">
      <alignment horizontal="center" vertical="center" wrapText="1"/>
      <protection locked="0"/>
    </xf>
    <xf numFmtId="181" fontId="2" fillId="0" borderId="4" xfId="910" applyNumberFormat="1" applyFont="1" applyFill="1" applyBorder="1" applyAlignment="1">
      <alignment horizontal="center" vertical="center" wrapText="1"/>
    </xf>
    <xf numFmtId="178" fontId="29" fillId="0" borderId="1" xfId="77" applyNumberFormat="1" applyFont="1" applyFill="1" applyBorder="1" applyAlignment="1" applyProtection="1">
      <alignment wrapText="1"/>
    </xf>
    <xf numFmtId="181" fontId="29" fillId="0" borderId="1" xfId="77" applyNumberFormat="1" applyFont="1" applyFill="1" applyBorder="1" applyAlignment="1" applyProtection="1">
      <alignment wrapText="1"/>
    </xf>
    <xf numFmtId="182" fontId="29" fillId="0" borderId="1" xfId="83" applyNumberFormat="1" applyFont="1" applyFill="1" applyBorder="1" applyAlignment="1" applyProtection="1">
      <alignment wrapText="1"/>
    </xf>
    <xf numFmtId="181" fontId="36" fillId="0" borderId="1" xfId="77" applyNumberFormat="1" applyFont="1" applyFill="1" applyBorder="1" applyAlignment="1" applyProtection="1">
      <protection locked="0"/>
    </xf>
    <xf numFmtId="182" fontId="36" fillId="0" borderId="1" xfId="77" applyNumberFormat="1" applyFont="1" applyFill="1" applyBorder="1" applyAlignment="1" applyProtection="1">
      <protection locked="0"/>
    </xf>
    <xf numFmtId="178" fontId="29" fillId="0" borderId="1" xfId="77" applyNumberFormat="1" applyFont="1" applyFill="1" applyBorder="1" applyAlignment="1">
      <alignment wrapText="1"/>
    </xf>
    <xf numFmtId="178" fontId="36" fillId="0" borderId="1" xfId="77" applyNumberFormat="1" applyFont="1" applyFill="1" applyBorder="1" applyAlignment="1">
      <alignment wrapText="1"/>
    </xf>
    <xf numFmtId="182" fontId="36" fillId="0" borderId="1" xfId="77" applyNumberFormat="1" applyFont="1" applyFill="1" applyBorder="1" applyAlignment="1">
      <alignment wrapText="1"/>
    </xf>
    <xf numFmtId="178" fontId="29" fillId="0" borderId="1" xfId="1483" applyNumberFormat="1" applyFont="1" applyFill="1" applyBorder="1" applyAlignment="1" applyProtection="1">
      <protection locked="0"/>
    </xf>
    <xf numFmtId="182" fontId="29" fillId="0" borderId="1" xfId="1483" applyNumberFormat="1" applyFont="1" applyFill="1" applyBorder="1" applyAlignment="1" applyProtection="1">
      <protection locked="0"/>
    </xf>
    <xf numFmtId="178" fontId="36" fillId="0" borderId="1" xfId="77" applyNumberFormat="1" applyFont="1" applyFill="1" applyBorder="1" applyAlignment="1" applyProtection="1">
      <protection locked="0"/>
    </xf>
    <xf numFmtId="181" fontId="36" fillId="0" borderId="1" xfId="77" applyNumberFormat="1" applyFont="1" applyFill="1" applyBorder="1" applyAlignment="1" applyProtection="1">
      <alignment wrapText="1"/>
    </xf>
    <xf numFmtId="178" fontId="29" fillId="0" borderId="1" xfId="77" applyNumberFormat="1" applyFont="1" applyFill="1" applyBorder="1" applyAlignment="1" applyProtection="1">
      <protection locked="0"/>
    </xf>
    <xf numFmtId="182" fontId="29" fillId="0" borderId="1" xfId="77" applyNumberFormat="1" applyFont="1" applyFill="1" applyBorder="1" applyAlignment="1" applyProtection="1">
      <protection locked="0"/>
    </xf>
    <xf numFmtId="181" fontId="11" fillId="0" borderId="0" xfId="1483" applyNumberFormat="1" applyFont="1" applyFill="1" applyAlignment="1" applyProtection="1">
      <alignment wrapText="1"/>
      <protection locked="0"/>
    </xf>
    <xf numFmtId="180" fontId="11" fillId="0" borderId="0" xfId="1483" applyNumberFormat="1" applyFont="1" applyFill="1" applyAlignment="1" applyProtection="1">
      <alignment wrapText="1"/>
      <protection locked="0"/>
    </xf>
    <xf numFmtId="178" fontId="2" fillId="0" borderId="1" xfId="1483" applyNumberFormat="1" applyFont="1" applyFill="1" applyBorder="1" applyAlignment="1" applyProtection="1">
      <alignment vertical="center" wrapText="1"/>
      <protection locked="0"/>
    </xf>
    <xf numFmtId="181" fontId="29" fillId="0" borderId="1" xfId="77" applyNumberFormat="1" applyFont="1" applyFill="1" applyBorder="1" applyAlignment="1" applyProtection="1">
      <alignment wrapText="1"/>
      <protection locked="0"/>
    </xf>
    <xf numFmtId="178" fontId="29" fillId="0" borderId="1" xfId="77" applyNumberFormat="1" applyFont="1" applyFill="1" applyBorder="1" applyAlignment="1" applyProtection="1">
      <alignment wrapText="1"/>
      <protection locked="0"/>
    </xf>
    <xf numFmtId="181" fontId="36" fillId="0" borderId="1" xfId="77" applyNumberFormat="1" applyFont="1" applyFill="1" applyBorder="1" applyAlignment="1" applyProtection="1">
      <alignment wrapText="1"/>
      <protection locked="0"/>
    </xf>
    <xf numFmtId="178" fontId="36" fillId="0" borderId="1" xfId="77" applyNumberFormat="1" applyFont="1" applyFill="1" applyBorder="1" applyAlignment="1" applyProtection="1">
      <alignment wrapText="1"/>
      <protection locked="0"/>
    </xf>
    <xf numFmtId="178" fontId="36" fillId="3" borderId="1" xfId="77" applyNumberFormat="1" applyFont="1" applyFill="1" applyBorder="1" applyAlignment="1" applyProtection="1">
      <alignment wrapText="1"/>
      <protection locked="0"/>
    </xf>
    <xf numFmtId="3" fontId="25" fillId="0" borderId="1" xfId="0" applyNumberFormat="1" applyFont="1" applyFill="1" applyBorder="1" applyAlignment="1" applyProtection="1">
      <alignment horizontal="left" vertical="center" wrapText="1"/>
    </xf>
    <xf numFmtId="3" fontId="36" fillId="0" borderId="1" xfId="1483" applyNumberFormat="1" applyFont="1" applyFill="1" applyBorder="1" applyAlignment="1">
      <alignment wrapText="1"/>
    </xf>
    <xf numFmtId="3" fontId="25" fillId="0" borderId="1" xfId="1233" applyNumberFormat="1" applyFont="1" applyFill="1" applyBorder="1" applyAlignment="1" applyProtection="1">
      <alignment horizontal="left" vertical="center" wrapText="1"/>
    </xf>
    <xf numFmtId="180" fontId="36" fillId="0" borderId="4" xfId="1112" applyNumberFormat="1" applyFont="1" applyFill="1" applyBorder="1" applyAlignment="1">
      <alignment horizontal="right" wrapText="1"/>
    </xf>
    <xf numFmtId="3" fontId="36" fillId="0" borderId="4" xfId="1483" applyNumberFormat="1" applyFont="1" applyFill="1" applyBorder="1" applyAlignment="1">
      <alignment wrapText="1"/>
    </xf>
    <xf numFmtId="177" fontId="25" fillId="0" borderId="1" xfId="0" applyNumberFormat="1" applyFont="1" applyFill="1" applyBorder="1" applyAlignment="1">
      <alignment horizontal="left" vertical="center" wrapText="1"/>
    </xf>
    <xf numFmtId="180" fontId="36" fillId="0" borderId="1" xfId="77" applyNumberFormat="1" applyFont="1" applyFill="1" applyBorder="1" applyAlignment="1">
      <alignment wrapText="1"/>
    </xf>
    <xf numFmtId="43" fontId="25" fillId="0" borderId="1" xfId="77" applyNumberFormat="1" applyFont="1" applyFill="1" applyBorder="1" applyAlignment="1" applyProtection="1">
      <alignment horizontal="left" wrapText="1"/>
      <protection locked="0"/>
    </xf>
    <xf numFmtId="180" fontId="36" fillId="0" borderId="1" xfId="77" applyNumberFormat="1" applyFont="1" applyFill="1" applyBorder="1" applyAlignment="1" applyProtection="1"/>
    <xf numFmtId="43" fontId="24" fillId="0" borderId="0" xfId="77" applyNumberFormat="1" applyFont="1" applyFill="1" applyAlignment="1" applyProtection="1">
      <alignment horizontal="left" wrapText="1"/>
      <protection locked="0"/>
    </xf>
    <xf numFmtId="43" fontId="12" fillId="0" borderId="0" xfId="77" applyNumberFormat="1" applyFont="1" applyFill="1" applyAlignment="1" applyProtection="1">
      <alignment horizontal="left" wrapText="1"/>
      <protection locked="0"/>
    </xf>
    <xf numFmtId="49" fontId="13" fillId="0" borderId="0" xfId="77" applyNumberFormat="1" applyFont="1" applyFill="1" applyAlignment="1" applyProtection="1">
      <alignment wrapText="1"/>
      <protection locked="0"/>
    </xf>
    <xf numFmtId="179" fontId="13" fillId="0" borderId="0" xfId="77" applyNumberFormat="1" applyFont="1" applyFill="1" applyAlignment="1" applyProtection="1">
      <alignment wrapText="1"/>
      <protection locked="0"/>
    </xf>
    <xf numFmtId="182" fontId="36" fillId="0" borderId="1" xfId="1483" applyNumberFormat="1" applyFont="1" applyFill="1" applyBorder="1" applyAlignment="1">
      <alignment wrapText="1"/>
    </xf>
    <xf numFmtId="178" fontId="36" fillId="0" borderId="1" xfId="77" applyNumberFormat="1" applyFont="1" applyFill="1" applyBorder="1" applyAlignment="1" applyProtection="1"/>
    <xf numFmtId="181" fontId="36" fillId="0" borderId="1" xfId="77" applyNumberFormat="1" applyFont="1" applyFill="1" applyBorder="1" applyAlignment="1" applyProtection="1"/>
    <xf numFmtId="178" fontId="12" fillId="0" borderId="0" xfId="77" applyNumberFormat="1" applyFont="1" applyFill="1" applyAlignment="1" applyProtection="1">
      <alignment horizontal="left" wrapText="1"/>
      <protection locked="0"/>
    </xf>
    <xf numFmtId="180" fontId="12" fillId="0" borderId="0" xfId="77" applyNumberFormat="1" applyFont="1" applyFill="1" applyAlignment="1" applyProtection="1">
      <protection locked="0"/>
    </xf>
    <xf numFmtId="181" fontId="12" fillId="0" borderId="0" xfId="77" applyNumberFormat="1" applyFont="1" applyFill="1" applyAlignment="1" applyProtection="1">
      <protection locked="0"/>
    </xf>
    <xf numFmtId="180" fontId="12" fillId="0" borderId="0" xfId="77" applyNumberFormat="1" applyFont="1" applyFill="1" applyAlignment="1" applyProtection="1">
      <alignment wrapText="1"/>
      <protection locked="0"/>
    </xf>
    <xf numFmtId="181" fontId="12" fillId="0" borderId="0" xfId="77" applyNumberFormat="1" applyFont="1" applyFill="1" applyAlignment="1" applyProtection="1">
      <alignment wrapText="1"/>
      <protection locked="0"/>
    </xf>
    <xf numFmtId="49" fontId="12" fillId="0" borderId="0" xfId="77" applyNumberFormat="1" applyFont="1" applyFill="1" applyAlignment="1" applyProtection="1">
      <alignment wrapText="1"/>
      <protection locked="0"/>
    </xf>
    <xf numFmtId="43" fontId="29" fillId="0" borderId="1" xfId="77" applyNumberFormat="1" applyFont="1" applyFill="1" applyBorder="1" applyAlignment="1" applyProtection="1">
      <alignment horizontal="left" wrapText="1"/>
      <protection locked="0"/>
    </xf>
    <xf numFmtId="43" fontId="52" fillId="0" borderId="1" xfId="77" applyNumberFormat="1" applyFont="1" applyFill="1" applyBorder="1" applyAlignment="1" applyProtection="1">
      <alignment wrapText="1"/>
      <protection locked="0"/>
    </xf>
    <xf numFmtId="179" fontId="52" fillId="0" borderId="1" xfId="77" applyNumberFormat="1" applyFont="1" applyFill="1" applyBorder="1" applyAlignment="1" applyProtection="1">
      <protection locked="0"/>
    </xf>
    <xf numFmtId="178" fontId="52" fillId="0" borderId="1" xfId="77" applyNumberFormat="1" applyFont="1" applyFill="1" applyBorder="1" applyAlignment="1" applyProtection="1">
      <protection locked="0"/>
    </xf>
    <xf numFmtId="181" fontId="52" fillId="0" borderId="1" xfId="77" applyNumberFormat="1" applyFont="1" applyFill="1" applyBorder="1" applyAlignment="1" applyProtection="1">
      <alignment wrapText="1"/>
    </xf>
    <xf numFmtId="182" fontId="52" fillId="0" borderId="1" xfId="77" applyNumberFormat="1" applyFont="1" applyFill="1" applyBorder="1" applyAlignment="1" applyProtection="1">
      <protection locked="0"/>
    </xf>
    <xf numFmtId="182" fontId="36" fillId="0" borderId="1" xfId="77" applyNumberFormat="1" applyFont="1" applyFill="1" applyBorder="1" applyAlignment="1" applyProtection="1"/>
    <xf numFmtId="181" fontId="52" fillId="0" borderId="1" xfId="77" applyNumberFormat="1" applyFont="1" applyFill="1" applyBorder="1" applyAlignment="1" applyProtection="1">
      <alignment wrapText="1"/>
      <protection locked="0"/>
    </xf>
    <xf numFmtId="178" fontId="52" fillId="0" borderId="1" xfId="77" applyNumberFormat="1" applyFont="1" applyFill="1" applyBorder="1" applyAlignment="1" applyProtection="1">
      <alignment wrapText="1"/>
      <protection locked="0"/>
    </xf>
    <xf numFmtId="43" fontId="53" fillId="0" borderId="0" xfId="77" applyNumberFormat="1" applyFont="1" applyFill="1" applyAlignment="1" applyProtection="1">
      <protection locked="0"/>
    </xf>
    <xf numFmtId="0" fontId="20" fillId="0" borderId="0" xfId="910" applyFont="1" applyAlignment="1">
      <alignment wrapText="1"/>
    </xf>
    <xf numFmtId="182" fontId="20" fillId="0" borderId="0" xfId="910" applyNumberFormat="1" applyFont="1" applyFill="1"/>
    <xf numFmtId="181" fontId="20" fillId="0" borderId="0" xfId="910" applyNumberFormat="1" applyFont="1" applyFill="1"/>
    <xf numFmtId="178" fontId="20" fillId="0" borderId="0" xfId="910" applyNumberFormat="1" applyFont="1" applyFill="1"/>
    <xf numFmtId="181" fontId="20" fillId="0" borderId="0" xfId="910" applyNumberFormat="1" applyFont="1"/>
    <xf numFmtId="0" fontId="10" fillId="0" borderId="0" xfId="910" applyFont="1" applyFill="1" applyAlignment="1">
      <alignment wrapText="1"/>
    </xf>
    <xf numFmtId="3" fontId="22" fillId="0" borderId="0" xfId="2132" applyNumberFormat="1" applyFont="1" applyFill="1" applyBorder="1" applyAlignment="1">
      <alignment horizontal="center" vertical="center" wrapText="1"/>
    </xf>
    <xf numFmtId="181" fontId="22" fillId="0" borderId="0" xfId="2132" applyNumberFormat="1" applyFont="1" applyFill="1" applyBorder="1" applyAlignment="1">
      <alignment horizontal="center" vertical="center" wrapText="1"/>
    </xf>
    <xf numFmtId="0" fontId="12" fillId="0" borderId="0" xfId="2445" applyFont="1" applyFill="1" applyAlignment="1">
      <alignment horizontal="left" wrapText="1"/>
    </xf>
    <xf numFmtId="176" fontId="13" fillId="0" borderId="3" xfId="2445" applyNumberFormat="1" applyFont="1" applyFill="1" applyBorder="1" applyAlignment="1">
      <alignment horizontal="center"/>
    </xf>
    <xf numFmtId="181" fontId="13" fillId="0" borderId="3" xfId="2445" applyNumberFormat="1" applyFont="1" applyFill="1" applyBorder="1" applyAlignment="1">
      <alignment horizontal="center"/>
    </xf>
    <xf numFmtId="3" fontId="27" fillId="0" borderId="5" xfId="910" applyNumberFormat="1" applyFont="1" applyFill="1" applyBorder="1" applyAlignment="1">
      <alignment horizontal="center" vertical="center" wrapText="1"/>
    </xf>
    <xf numFmtId="182" fontId="19" fillId="0" borderId="5" xfId="910" applyNumberFormat="1" applyFont="1" applyFill="1" applyBorder="1" applyAlignment="1">
      <alignment horizontal="center" vertical="center" wrapText="1"/>
    </xf>
    <xf numFmtId="181" fontId="19" fillId="0" borderId="8" xfId="910" applyNumberFormat="1" applyFont="1" applyFill="1" applyBorder="1" applyAlignment="1">
      <alignment horizontal="center" vertical="center" wrapText="1"/>
    </xf>
    <xf numFmtId="181" fontId="19" fillId="0" borderId="14" xfId="910" applyNumberFormat="1" applyFont="1" applyFill="1" applyBorder="1" applyAlignment="1">
      <alignment horizontal="center" vertical="center" wrapText="1"/>
    </xf>
    <xf numFmtId="3" fontId="19" fillId="0" borderId="4" xfId="910" applyNumberFormat="1" applyFont="1" applyFill="1" applyBorder="1" applyAlignment="1">
      <alignment horizontal="center" vertical="center" wrapText="1"/>
    </xf>
    <xf numFmtId="182" fontId="19" fillId="0" borderId="4" xfId="910" applyNumberFormat="1" applyFont="1" applyFill="1" applyBorder="1" applyAlignment="1">
      <alignment horizontal="center" vertical="center" wrapText="1"/>
    </xf>
    <xf numFmtId="181" fontId="10" fillId="0" borderId="1" xfId="910" applyNumberFormat="1" applyFont="1" applyFill="1" applyBorder="1" applyAlignment="1">
      <alignment horizontal="center" vertical="center" wrapText="1"/>
    </xf>
    <xf numFmtId="3" fontId="10" fillId="0" borderId="1" xfId="910" applyNumberFormat="1" applyFont="1" applyFill="1" applyBorder="1" applyAlignment="1">
      <alignment horizontal="left" vertical="center" wrapText="1"/>
    </xf>
    <xf numFmtId="180" fontId="11" fillId="0" borderId="1" xfId="1483" applyNumberFormat="1" applyFont="1" applyFill="1" applyBorder="1" applyAlignment="1"/>
    <xf numFmtId="181" fontId="11" fillId="0" borderId="1" xfId="1483" applyNumberFormat="1" applyFont="1" applyFill="1" applyBorder="1" applyAlignment="1"/>
    <xf numFmtId="0" fontId="8" fillId="0" borderId="1" xfId="910" applyFont="1" applyFill="1" applyBorder="1" applyAlignment="1">
      <alignment vertical="center" wrapText="1"/>
    </xf>
    <xf numFmtId="0" fontId="7" fillId="0" borderId="1" xfId="910" applyFont="1" applyFill="1" applyBorder="1" applyAlignment="1">
      <alignment horizontal="left" vertical="center" wrapText="1"/>
    </xf>
    <xf numFmtId="181" fontId="13" fillId="0" borderId="1" xfId="78" applyNumberFormat="1" applyFont="1" applyFill="1" applyBorder="1" applyAlignment="1">
      <alignment horizontal="right" vertical="center" wrapText="1"/>
    </xf>
    <xf numFmtId="0" fontId="7" fillId="0" borderId="1" xfId="910" applyFont="1" applyFill="1" applyBorder="1" applyAlignment="1">
      <alignment vertical="center" wrapText="1"/>
    </xf>
    <xf numFmtId="0" fontId="28" fillId="0" borderId="1" xfId="910" applyFont="1" applyFill="1" applyBorder="1" applyAlignment="1">
      <alignment vertical="center" wrapText="1"/>
    </xf>
    <xf numFmtId="180" fontId="12" fillId="0" borderId="1" xfId="0" applyNumberFormat="1" applyFont="1" applyFill="1" applyBorder="1" applyAlignment="1">
      <alignment vertical="center"/>
    </xf>
    <xf numFmtId="180" fontId="11" fillId="0" borderId="1" xfId="78" applyNumberFormat="1" applyFont="1" applyFill="1" applyBorder="1" applyAlignment="1">
      <alignment horizontal="right" vertical="center" wrapText="1"/>
    </xf>
    <xf numFmtId="181" fontId="28" fillId="0" borderId="1" xfId="910" applyNumberFormat="1" applyFont="1" applyFill="1" applyBorder="1" applyAlignment="1">
      <alignment vertical="center" wrapText="1"/>
    </xf>
    <xf numFmtId="180" fontId="13" fillId="0" borderId="1" xfId="366" applyNumberFormat="1" applyFont="1" applyFill="1" applyBorder="1" applyAlignment="1" applyProtection="1">
      <alignment wrapText="1"/>
    </xf>
    <xf numFmtId="183" fontId="13" fillId="0" borderId="1" xfId="366" applyNumberFormat="1" applyFont="1" applyFill="1" applyBorder="1" applyAlignment="1" applyProtection="1">
      <alignment wrapText="1"/>
    </xf>
    <xf numFmtId="0" fontId="28" fillId="0" borderId="1" xfId="910" applyFont="1" applyFill="1" applyBorder="1" applyAlignment="1">
      <alignment horizontal="left" wrapText="1"/>
    </xf>
    <xf numFmtId="181" fontId="11" fillId="0" borderId="1" xfId="78" applyNumberFormat="1" applyFont="1" applyFill="1" applyBorder="1" applyAlignment="1">
      <alignment horizontal="right" vertical="center" wrapText="1"/>
    </xf>
    <xf numFmtId="3" fontId="13" fillId="0" borderId="1" xfId="910" applyNumberFormat="1" applyFont="1" applyFill="1" applyBorder="1" applyAlignment="1">
      <alignment horizontal="left" vertical="center" wrapText="1"/>
    </xf>
    <xf numFmtId="0" fontId="13" fillId="0" borderId="1" xfId="910" applyNumberFormat="1" applyFont="1" applyFill="1" applyBorder="1" applyAlignment="1">
      <alignment wrapText="1"/>
    </xf>
    <xf numFmtId="0" fontId="13" fillId="0" borderId="1" xfId="910" applyFont="1" applyFill="1" applyBorder="1" applyAlignment="1">
      <alignment wrapText="1"/>
    </xf>
    <xf numFmtId="1" fontId="13" fillId="0" borderId="1" xfId="910" applyNumberFormat="1" applyFont="1" applyFill="1" applyBorder="1" applyAlignment="1">
      <alignment wrapText="1"/>
    </xf>
    <xf numFmtId="3" fontId="10" fillId="0" borderId="1" xfId="1483" applyNumberFormat="1" applyFont="1" applyFill="1" applyBorder="1" applyAlignment="1">
      <alignment wrapText="1"/>
    </xf>
    <xf numFmtId="49" fontId="10" fillId="0" borderId="1" xfId="1483" applyNumberFormat="1" applyFont="1" applyFill="1" applyBorder="1" applyAlignment="1">
      <alignment wrapText="1"/>
    </xf>
    <xf numFmtId="181" fontId="10" fillId="0" borderId="1" xfId="1483" applyNumberFormat="1" applyFont="1" applyFill="1" applyBorder="1" applyAlignment="1">
      <alignment wrapText="1"/>
    </xf>
    <xf numFmtId="178" fontId="22" fillId="0" borderId="0" xfId="2132" applyNumberFormat="1" applyFont="1" applyFill="1" applyBorder="1" applyAlignment="1">
      <alignment horizontal="center" vertical="center" wrapText="1"/>
    </xf>
    <xf numFmtId="182" fontId="13" fillId="0" borderId="3" xfId="2445" applyNumberFormat="1" applyFont="1" applyFill="1" applyBorder="1" applyAlignment="1">
      <alignment horizontal="center"/>
    </xf>
    <xf numFmtId="178" fontId="13" fillId="0" borderId="3" xfId="2445" applyNumberFormat="1" applyFont="1" applyFill="1" applyBorder="1" applyAlignment="1">
      <alignment horizontal="center"/>
    </xf>
    <xf numFmtId="182" fontId="12" fillId="0" borderId="0" xfId="2445" applyNumberFormat="1" applyFont="1" applyFill="1" applyAlignment="1">
      <alignment horizontal="justify"/>
    </xf>
    <xf numFmtId="181" fontId="19" fillId="0" borderId="9" xfId="910" applyNumberFormat="1" applyFont="1" applyFill="1" applyBorder="1" applyAlignment="1">
      <alignment horizontal="center" vertical="center" wrapText="1"/>
    </xf>
    <xf numFmtId="178" fontId="19" fillId="0" borderId="9" xfId="910" applyNumberFormat="1" applyFont="1" applyFill="1" applyBorder="1" applyAlignment="1">
      <alignment horizontal="center" vertical="center" wrapText="1"/>
    </xf>
    <xf numFmtId="182" fontId="19" fillId="0" borderId="1" xfId="910" applyNumberFormat="1" applyFont="1" applyFill="1" applyBorder="1" applyAlignment="1">
      <alignment horizontal="center" vertical="center" wrapText="1"/>
    </xf>
    <xf numFmtId="182" fontId="10" fillId="0" borderId="1" xfId="910" applyNumberFormat="1" applyFont="1" applyFill="1" applyBorder="1" applyAlignment="1">
      <alignment horizontal="center" vertical="center" wrapText="1"/>
    </xf>
    <xf numFmtId="178" fontId="10" fillId="0" borderId="1" xfId="910" applyNumberFormat="1" applyFont="1" applyFill="1" applyBorder="1" applyAlignment="1">
      <alignment horizontal="center" vertical="center" wrapText="1"/>
    </xf>
    <xf numFmtId="178" fontId="11" fillId="0" borderId="1" xfId="1483" applyNumberFormat="1" applyFont="1" applyFill="1" applyBorder="1" applyAlignment="1"/>
    <xf numFmtId="178" fontId="11" fillId="0" borderId="1" xfId="78" applyNumberFormat="1" applyFont="1" applyFill="1" applyBorder="1" applyAlignment="1">
      <alignment horizontal="right" vertical="center" wrapText="1"/>
    </xf>
    <xf numFmtId="3" fontId="11" fillId="0" borderId="1" xfId="1483" applyNumberFormat="1" applyFont="1" applyFill="1" applyBorder="1" applyAlignment="1"/>
    <xf numFmtId="182" fontId="0" fillId="0" borderId="1" xfId="0" applyNumberFormat="1" applyFill="1" applyBorder="1"/>
    <xf numFmtId="178" fontId="10" fillId="0" borderId="1" xfId="1483" applyNumberFormat="1" applyFont="1" applyFill="1" applyBorder="1" applyAlignment="1">
      <alignment wrapText="1"/>
    </xf>
    <xf numFmtId="181" fontId="22" fillId="0" borderId="0" xfId="2132" applyNumberFormat="1" applyFont="1" applyFill="1" applyBorder="1" applyAlignment="1" applyProtection="1">
      <alignment horizontal="center" vertical="center" wrapText="1"/>
    </xf>
    <xf numFmtId="181" fontId="12" fillId="0" borderId="0" xfId="2445" applyNumberFormat="1" applyFont="1" applyFill="1" applyAlignment="1">
      <alignment horizontal="justify"/>
    </xf>
    <xf numFmtId="181" fontId="13" fillId="0" borderId="0" xfId="2445" applyNumberFormat="1" applyFont="1">
      <alignment vertical="center"/>
    </xf>
    <xf numFmtId="181" fontId="19" fillId="0" borderId="1" xfId="910" applyNumberFormat="1" applyFont="1" applyFill="1" applyBorder="1" applyAlignment="1">
      <alignment horizontal="center" vertical="center" wrapText="1"/>
    </xf>
    <xf numFmtId="57" fontId="19" fillId="0" borderId="0" xfId="910" applyNumberFormat="1" applyFont="1" applyAlignment="1">
      <alignment horizontal="center" wrapText="1"/>
    </xf>
    <xf numFmtId="181" fontId="19" fillId="0" borderId="0" xfId="910" applyNumberFormat="1" applyFont="1"/>
    <xf numFmtId="57" fontId="19" fillId="0" borderId="0" xfId="910" applyNumberFormat="1" applyFont="1" applyAlignment="1">
      <alignment wrapText="1"/>
    </xf>
    <xf numFmtId="181" fontId="27" fillId="0" borderId="0" xfId="910" applyNumberFormat="1" applyFont="1" applyAlignment="1">
      <alignment horizontal="center" wrapText="1"/>
    </xf>
    <xf numFmtId="181" fontId="19" fillId="0" borderId="1" xfId="910" applyNumberFormat="1" applyFont="1" applyFill="1" applyBorder="1" applyAlignment="1">
      <alignment wrapText="1"/>
    </xf>
    <xf numFmtId="180" fontId="19" fillId="0" borderId="0" xfId="910" applyNumberFormat="1" applyFont="1" applyFill="1"/>
    <xf numFmtId="181" fontId="19" fillId="0" borderId="0" xfId="910" applyNumberFormat="1" applyFont="1" applyFill="1"/>
    <xf numFmtId="181" fontId="44" fillId="0" borderId="1" xfId="78" applyNumberFormat="1" applyFont="1" applyFill="1" applyBorder="1" applyAlignment="1">
      <alignment horizontal="right" vertical="center" wrapText="1"/>
    </xf>
    <xf numFmtId="181" fontId="44" fillId="0" borderId="1" xfId="910" applyNumberFormat="1" applyFont="1" applyFill="1" applyBorder="1" applyAlignment="1">
      <alignment wrapText="1"/>
    </xf>
    <xf numFmtId="181" fontId="19" fillId="0" borderId="1" xfId="78" applyNumberFormat="1" applyFont="1" applyFill="1" applyBorder="1" applyAlignment="1">
      <alignment horizontal="right" vertical="center" wrapText="1"/>
    </xf>
    <xf numFmtId="0" fontId="24" fillId="0" borderId="0" xfId="910" applyFont="1" applyAlignment="1">
      <alignment wrapText="1"/>
    </xf>
  </cellXfs>
  <cellStyles count="3377">
    <cellStyle name="常规" xfId="0" builtinId="0"/>
    <cellStyle name="注释 5_社会保险基金预算调整表" xfId="1"/>
    <cellStyle name="注释 4_社会保险基金预算调整表" xfId="2"/>
    <cellStyle name="注释 4" xfId="3"/>
    <cellStyle name="注释 3 2_社会保险基金预算调整表" xfId="4"/>
    <cellStyle name="注释 2 2 2_社会保险基金预算调整表" xfId="5"/>
    <cellStyle name="寘嬫愗傝 [0.00]_Region Orders (2)" xfId="6"/>
    <cellStyle name="小数_社会保险基金预算调整表" xfId="7"/>
    <cellStyle name="数量" xfId="8"/>
    <cellStyle name="输入 8_社会保险基金预算调整表" xfId="9"/>
    <cellStyle name="输入 7_社会保险基金预算调整表" xfId="10"/>
    <cellStyle name="输入 6" xfId="11"/>
    <cellStyle name="输入 5 2" xfId="12"/>
    <cellStyle name="输入 4_社会保险基金预算调整表" xfId="13"/>
    <cellStyle name="输入 4 2" xfId="14"/>
    <cellStyle name="输入 3 2 2" xfId="15"/>
    <cellStyle name="输入 2_(融安县）2017年政府新增一般债券资金安排使用表" xfId="16"/>
    <cellStyle name="输入 2 3" xfId="17"/>
    <cellStyle name="输入 2 2 3" xfId="18"/>
    <cellStyle name="输入 2 2 2_社会保险基金预算调整表" xfId="19"/>
    <cellStyle name="输出 9 2" xfId="20"/>
    <cellStyle name="输出 9" xfId="21"/>
    <cellStyle name="输出 8_社会保险基金预算调整表" xfId="22"/>
    <cellStyle name="输出 7 2" xfId="23"/>
    <cellStyle name="输出 6_社会保险基金预算调整表" xfId="24"/>
    <cellStyle name="输出 3 2_社会保险基金预算调整表" xfId="25"/>
    <cellStyle name="输出 2 3" xfId="26"/>
    <cellStyle name="输出 2 2 2_社会保险基金预算调整表" xfId="27"/>
    <cellStyle name="适中 9" xfId="28"/>
    <cellStyle name="适中 8" xfId="29"/>
    <cellStyle name="适中 2 2 2 2" xfId="30"/>
    <cellStyle name="适中 11" xfId="31"/>
    <cellStyle name="适中 10 2" xfId="32"/>
    <cellStyle name="商品名称" xfId="33"/>
    <cellStyle name="强调文字颜色 6 9 2" xfId="34"/>
    <cellStyle name="强调文字颜色 6 5 2" xfId="35"/>
    <cellStyle name="强调文字颜色 6 5" xfId="36"/>
    <cellStyle name="强调文字颜色 6 3 2 2" xfId="37"/>
    <cellStyle name="强调文字颜色 6 3 2" xfId="38"/>
    <cellStyle name="强调文字颜色 6 2 2 3" xfId="39"/>
    <cellStyle name="强调文字颜色 6 2 2 2 2" xfId="40"/>
    <cellStyle name="未定义" xfId="41"/>
    <cellStyle name="强调文字颜色 6 10 2" xfId="42"/>
    <cellStyle name="强调文字颜色 6 10" xfId="43"/>
    <cellStyle name="强调文字颜色 5 8" xfId="44"/>
    <cellStyle name="强调文字颜色 5 6" xfId="45"/>
    <cellStyle name="强调文字颜色 5 4 2" xfId="46"/>
    <cellStyle name="强调文字颜色 5 3 3" xfId="47"/>
    <cellStyle name="强调文字颜色 5 3 2 2" xfId="48"/>
    <cellStyle name="强调文字颜色 5 2" xfId="49"/>
    <cellStyle name="强调文字颜色 5 10 2" xfId="50"/>
    <cellStyle name="强调文字颜色 5 10" xfId="51"/>
    <cellStyle name="强调文字颜色 4 9 2" xfId="52"/>
    <cellStyle name="输入 10" xfId="53"/>
    <cellStyle name="强调文字颜色 4 8" xfId="54"/>
    <cellStyle name="强调文字颜色 4 6 2" xfId="55"/>
    <cellStyle name="强调文字颜色 4 6" xfId="56"/>
    <cellStyle name="强调文字颜色 4 5" xfId="57"/>
    <cellStyle name="强调文字颜色 4 4 2" xfId="58"/>
    <cellStyle name="强调文字颜色 4 2 2 2 2" xfId="59"/>
    <cellStyle name="强调文字颜色 4 10 2" xfId="60"/>
    <cellStyle name="强调文字颜色 3 9 2" xfId="61"/>
    <cellStyle name="强调文字颜色 3 8" xfId="62"/>
    <cellStyle name="强调文字颜色 3 7" xfId="63"/>
    <cellStyle name="强调文字颜色 3 4 2" xfId="64"/>
    <cellStyle name="强调文字颜色 3 2_(融安县）2017年政府新增一般债券资金安排使用表" xfId="65"/>
    <cellStyle name="强调文字颜色 3 2" xfId="66"/>
    <cellStyle name="强调文字颜色 3 11" xfId="67"/>
    <cellStyle name="强调文字颜色 2 9" xfId="68"/>
    <cellStyle name="强调文字颜色 2 5" xfId="69"/>
    <cellStyle name="强调文字颜色 2 11" xfId="70"/>
    <cellStyle name="适中 4" xfId="71"/>
    <cellStyle name="强调文字颜色 1 6" xfId="72"/>
    <cellStyle name="强调文字颜色 1 3 2" xfId="73"/>
    <cellStyle name="强调文字颜色 1 2" xfId="74"/>
    <cellStyle name="强调文字颜色 1 10 2" xfId="75"/>
    <cellStyle name="强调 3 2" xfId="76"/>
    <cellStyle name="千位分隔_2016年财政收支预算1－10表 (1)" xfId="77"/>
    <cellStyle name="千位分隔_2013年部门预算输出表(1月20日）" xfId="78"/>
    <cellStyle name="千位分隔[0] 2 3" xfId="79"/>
    <cellStyle name="千位分隔[0] 2 2 2" xfId="80"/>
    <cellStyle name="千位分隔 2 2 2" xfId="81"/>
    <cellStyle name="千位分隔 2 2" xfId="82"/>
    <cellStyle name="千位分隔 2" xfId="83"/>
    <cellStyle name="普通_ 白土" xfId="84"/>
    <cellStyle name="烹拳_ +Foil &amp; -FOIL &amp; PAPER" xfId="85"/>
    <cellStyle name="烹拳 [0]_ +Foil &amp; -FOIL &amp; PAPER" xfId="86"/>
    <cellStyle name="霓付_ +Foil &amp; -FOIL &amp; PAPER" xfId="87"/>
    <cellStyle name="链接单元格 9_社会保险基金预算调整表" xfId="88"/>
    <cellStyle name="链接单元格 7_社会保险基金预算调整表" xfId="89"/>
    <cellStyle name="链接单元格 6_社会保险基金预算调整表" xfId="90"/>
    <cellStyle name="链接单元格 5 2" xfId="91"/>
    <cellStyle name="链接单元格 5" xfId="92"/>
    <cellStyle name="链接单元格 4 2" xfId="93"/>
    <cellStyle name="链接单元格 2_(融安县）2017年政府新增一般债券资金安排使用表" xfId="94"/>
    <cellStyle name="链接单元格 2" xfId="95"/>
    <cellStyle name="链接单元格 10" xfId="96"/>
    <cellStyle name="警告文本 8 2" xfId="97"/>
    <cellStyle name="适中 10" xfId="98"/>
    <cellStyle name="per.style" xfId="99"/>
    <cellStyle name="好_奖励补助测算5.23新 2 2_2016年6旬月报表(1)" xfId="100"/>
    <cellStyle name="差_Book2 2" xfId="101"/>
    <cellStyle name="60% - 强调文字颜色 1 2_(融安县）2017年政府新增一般债券资金安排使用表" xfId="102"/>
    <cellStyle name="差_0502通海县 3_2016年旬月报表(1)" xfId="103"/>
    <cellStyle name="Accent5 - 60% 2" xfId="104"/>
    <cellStyle name="Linked Cell_社会保险基金预算调整表" xfId="105"/>
    <cellStyle name="差_03昭通 3" xfId="106"/>
    <cellStyle name="好_县级公安机关公用经费标准奖励测算方案（定稿）" xfId="107"/>
    <cellStyle name="好_2006年全省财力计算表（中央、决算） 2 2_2016年6旬月报表(1)" xfId="108"/>
    <cellStyle name="20% - Accent1 2" xfId="109"/>
    <cellStyle name="好_2009年一般性转移支付标准工资_不用软件计算9.1不考虑经费管理评价xl 3_2016年旬月报表(1)" xfId="110"/>
    <cellStyle name="好_Book1_2011.7" xfId="111"/>
    <cellStyle name="Accent3 4" xfId="112"/>
    <cellStyle name="汇总 10" xfId="113"/>
    <cellStyle name="差_2007年检察院案件数 2" xfId="114"/>
    <cellStyle name="60% - 强调文字颜色 6 4 2" xfId="115"/>
    <cellStyle name="好_2009年一般性转移支付标准工资_奖励补助测算5.22测试 2 2" xfId="116"/>
    <cellStyle name="差_地方配套按人均增幅控制8.30一般预算平均增幅、人均可用财力平均增幅两次控制、社会治安系数调整、案件数调整xl 2 2_2016年6旬月报表(1)" xfId="117"/>
    <cellStyle name="Accent3 - 60% 3" xfId="118"/>
    <cellStyle name="差_1110洱源县 2" xfId="119"/>
    <cellStyle name="Accent3 - 60% 2" xfId="120"/>
    <cellStyle name="常规 4 8" xfId="121"/>
    <cellStyle name="Accent3 - 60%" xfId="122"/>
    <cellStyle name="好_2009年一般性转移支付标准工资_~4190974" xfId="123"/>
    <cellStyle name="好_奖励补助测算7.25 (version 1) (version 1) 2 2_2016年6旬月报表(1)" xfId="124"/>
    <cellStyle name="Check Cell 2 2" xfId="125"/>
    <cellStyle name="Accent3 - 40% 2" xfId="126"/>
    <cellStyle name="差_14年预算调整总表(12.2）" xfId="127"/>
    <cellStyle name="差_财政供养人员 2 2_2016年6旬月报表(1)" xfId="128"/>
    <cellStyle name="好_业务工作量指标 2 2" xfId="129"/>
    <cellStyle name="好_高中教师人数（教育厅1.6日提供） 3_2016年7旬月报表(1)" xfId="130"/>
    <cellStyle name="差_高中教师人数（教育厅1.6日提供）" xfId="131"/>
    <cellStyle name="标题 3 6" xfId="132"/>
    <cellStyle name="差_530629_2006年县级财政报表附表 3_2016年旬月报表(1)" xfId="133"/>
    <cellStyle name="差_2006年在职人员情况 3_2016年6旬月报表(1)" xfId="134"/>
    <cellStyle name="Accent3_公安安全支出补充表5.14" xfId="135"/>
    <cellStyle name="强调文字颜色 5 5 2" xfId="136"/>
    <cellStyle name="好_高中教师人数（教育厅1.6日提供）" xfId="137"/>
    <cellStyle name="强调文字颜色 3 5 2" xfId="138"/>
    <cellStyle name="40% - 强调文字颜色 6 2 2 2 2" xfId="139"/>
    <cellStyle name="Accent2 - 20% 2" xfId="140"/>
    <cellStyle name="40% - 强调文字颜色 6 2 2 2" xfId="141"/>
    <cellStyle name="差_2009年一般性转移支付标准工资_奖励补助测算7.25 (version 1) (version 1) 3_2016年旬月报表(1)" xfId="142"/>
    <cellStyle name="Accent2 - 20%" xfId="143"/>
    <cellStyle name="差_卫生部门 3_2016年6旬月报表(1)" xfId="144"/>
    <cellStyle name="Calculation" xfId="145"/>
    <cellStyle name="差_义务教育阶段教职工人数（教育厅提供最终）" xfId="146"/>
    <cellStyle name="差_2011.7 2_2016年6旬月报表(1)" xfId="147"/>
    <cellStyle name="标题 3 10" xfId="148"/>
    <cellStyle name="Accent1 - 60% 3" xfId="149"/>
    <cellStyle name="Accent3 - 20% 2 2" xfId="150"/>
    <cellStyle name="好_奖励补助测算5.24冯铸 2 2_2016年旬月报表(1)" xfId="151"/>
    <cellStyle name="标题 1 5" xfId="152"/>
    <cellStyle name="差_530623_2006年县级财政报表附表 3_2016年7旬月报表(1)" xfId="153"/>
    <cellStyle name="差_2009年一般性转移支付标准工资_地方配套按人均增幅控制8.30一般预算平均增幅、人均可用财力平均增幅两次控制、社会治安系数调整、案件数调整xl 3_2016年7旬月报表(1)" xfId="154"/>
    <cellStyle name="Accent1 - 40% 2 2" xfId="155"/>
    <cellStyle name="好_基础数据分析" xfId="156"/>
    <cellStyle name="40% - 强调文字颜色 2 7" xfId="157"/>
    <cellStyle name="Accent1 - 40%" xfId="158"/>
    <cellStyle name="Accent4 - 20% 2" xfId="159"/>
    <cellStyle name="差_三季度－表二 3" xfId="160"/>
    <cellStyle name="强调文字颜色 2 4 2" xfId="161"/>
    <cellStyle name="差_1110洱源县 2 2" xfId="162"/>
    <cellStyle name="常规 4 9 2" xfId="163"/>
    <cellStyle name="Standard_AREAS" xfId="164"/>
    <cellStyle name="标题 3 9 2" xfId="165"/>
    <cellStyle name="60% - 强调文字颜色 6 5" xfId="166"/>
    <cellStyle name="Heading 3_社会保险基金预算调整表" xfId="167"/>
    <cellStyle name="检查单元格 11" xfId="168"/>
    <cellStyle name="百分比 3 2 2" xfId="169"/>
    <cellStyle name="好_2007年人员分部门统计表 2 2_2016年旬月报表(1)" xfId="170"/>
    <cellStyle name="好_地方配套按人均增幅控制8.30xl 3_2016年7旬月报表(1)" xfId="171"/>
    <cellStyle name="差_Book1_2" xfId="172"/>
    <cellStyle name="20% - 强调文字颜色 3 4" xfId="173"/>
    <cellStyle name="差_5334_2006年迪庆县级财政报表附表 2 2_2016年旬月报表(1)" xfId="174"/>
    <cellStyle name="差_义务教育阶段教职工人数（教育厅提供最终） 3" xfId="175"/>
    <cellStyle name="差_M03 2 2_2016年7旬月报表(1)" xfId="176"/>
    <cellStyle name="60% - 强调文字颜色 6 2 2" xfId="177"/>
    <cellStyle name="差_县级公安机关公用经费标准奖励测算方案（定稿） 2 2_2016年6旬月报表(1)" xfId="178"/>
    <cellStyle name="60% - 强调文字颜色 5 9" xfId="179"/>
    <cellStyle name="常规 9 2" xfId="180"/>
    <cellStyle name="差_2009年一般性转移支付标准工资_地方配套按人均增幅控制8.31（调整结案率后）xl 2 2" xfId="181"/>
    <cellStyle name="差_2006年基础数据 2 2_2016年旬月报表(1)" xfId="182"/>
    <cellStyle name="好_2009年一般性转移支付标准工资_~4190974 2 2" xfId="183"/>
    <cellStyle name="Accent4 - 40% 3" xfId="184"/>
    <cellStyle name="好_不用软件计算9.1不考虑经费管理评价xl 2" xfId="185"/>
    <cellStyle name="输出 2 2 3" xfId="186"/>
    <cellStyle name="Accent5 5" xfId="187"/>
    <cellStyle name="捠壿 [0.00]_Region Orders (2)" xfId="188"/>
    <cellStyle name="标题 4 2 3" xfId="189"/>
    <cellStyle name="PSInt" xfId="190"/>
    <cellStyle name="60% - 强调文字颜色 2 3" xfId="191"/>
    <cellStyle name="千位分隔_14年预算调整总表(12.2）" xfId="192"/>
    <cellStyle name="60% - 强调文字颜色 5 6" xfId="193"/>
    <cellStyle name="标题 3 8 2" xfId="194"/>
    <cellStyle name="差_5334_2006年迪庆县级财政报表附表 3" xfId="195"/>
    <cellStyle name="60% - 强调文字颜色 5 3 2" xfId="196"/>
    <cellStyle name="差_奖励补助测算7.25 (version 1) (version 1) 2 2_2016年旬月报表(1)" xfId="197"/>
    <cellStyle name="好_2、土地面积、人口、粮食产量基本情况" xfId="198"/>
    <cellStyle name="差_2008年县级公安保障标准落实奖励经费分配测算" xfId="199"/>
    <cellStyle name="好_第一部分：综合全 2" xfId="200"/>
    <cellStyle name="差_5334_2006年迪庆县级财政报表附表 2" xfId="201"/>
    <cellStyle name="60% - 强调文字颜色 5 2 2 3" xfId="202"/>
    <cellStyle name="差_不用软件计算9.1不考虑经费管理评价xl 3_2016年6旬月报表(1)" xfId="203"/>
    <cellStyle name="输入 7" xfId="204"/>
    <cellStyle name="20% - Accent2 2 2" xfId="205"/>
    <cellStyle name="60% - 强调文字颜色 4 8 2" xfId="206"/>
    <cellStyle name="Input Cells" xfId="207"/>
    <cellStyle name="Accent2 - 40% 3" xfId="208"/>
    <cellStyle name="差_不用软件计算9.1不考虑经费管理评价xl 2 2_2016年6旬月报表(1)" xfId="209"/>
    <cellStyle name="60% - 强调文字颜色 6 2_(融安县）2017年政府新增一般债券资金安排使用表" xfId="210"/>
    <cellStyle name="Accent3 - 60% 2 2" xfId="211"/>
    <cellStyle name="差_奖励补助测算7.25 (version 1) (version 1) 3" xfId="212"/>
    <cellStyle name="Neutral 2" xfId="213"/>
    <cellStyle name="差_530629_2006年县级财政报表附表 2 2" xfId="214"/>
    <cellStyle name="60% - 强调文字颜色 4 3 2 2" xfId="215"/>
    <cellStyle name="输入 2 2 2 2" xfId="216"/>
    <cellStyle name="好_三季度－表二 2 2_2016年旬月报表(1)" xfId="217"/>
    <cellStyle name="差_奖励补助测算7.25 (version 1) (version 1)" xfId="218"/>
    <cellStyle name="60% - 强调文字颜色 5 2 2 2 2" xfId="219"/>
    <cellStyle name="40% - 强调文字颜色 1 2" xfId="220"/>
    <cellStyle name="好_融资完成情况统计表 2 2_2016年6旬月报表(1)" xfId="221"/>
    <cellStyle name="60% - 强调文字颜色 6 3 2" xfId="222"/>
    <cellStyle name="差_指标四 2 2_2016年7旬月报表(1)" xfId="223"/>
    <cellStyle name="差_县级基础数据" xfId="224"/>
    <cellStyle name="好_2009年一般性转移支付标准工资_不用软件计算9.1不考虑经费管理评价xl 2 2_2016年7旬月报表(1)" xfId="225"/>
    <cellStyle name="好_2007年政法部门业务指标 3_2016年7旬月报表(1)" xfId="226"/>
    <cellStyle name="差 9 2" xfId="227"/>
    <cellStyle name="60% - 强调文字颜色 4 10 2" xfId="228"/>
    <cellStyle name="千位分隔[0] 2" xfId="229"/>
    <cellStyle name="Explanatory Text 2" xfId="230"/>
    <cellStyle name="60% - 强调文字颜色 3 8 2" xfId="231"/>
    <cellStyle name="差_汇总" xfId="232"/>
    <cellStyle name="差_来宾市2011年下半年BT融资建设项目计划表201108081" xfId="233"/>
    <cellStyle name="好_2009年一般性转移支付标准工资_奖励补助测算7.25" xfId="234"/>
    <cellStyle name="Normal" xfId="235"/>
    <cellStyle name="标题 2 7_社会保险基金预算调整表" xfId="236"/>
    <cellStyle name="好_2007年人员分部门统计表 2 2_2016年6旬月报表(1)" xfId="237"/>
    <cellStyle name="标题 3 6 2" xfId="238"/>
    <cellStyle name="差_高中教师人数（教育厅1.6日提供） 2" xfId="239"/>
    <cellStyle name="常规 2 8 2" xfId="240"/>
    <cellStyle name="输入 3 2_社会保险基金预算调整表" xfId="241"/>
    <cellStyle name="差_0605石屏县 3_2016年旬月报表(1)" xfId="242"/>
    <cellStyle name="60% - 强调文字颜色 6 2" xfId="243"/>
    <cellStyle name="输入 2 2" xfId="244"/>
    <cellStyle name="20% - 强调文字颜色 1 4 2" xfId="245"/>
    <cellStyle name="Heading 1" xfId="246"/>
    <cellStyle name="Currency1" xfId="247"/>
    <cellStyle name="Accent3 - 20% 2" xfId="248"/>
    <cellStyle name="好_M01-2(州市补助收入)" xfId="249"/>
    <cellStyle name="好_~5676413 2 2_2016年旬月报表(1)" xfId="250"/>
    <cellStyle name="60% - 强调文字颜色 2 8" xfId="251"/>
    <cellStyle name="60% - 强调文字颜色 2 7" xfId="252"/>
    <cellStyle name="差_2009年一般性转移支付标准工资_奖励补助测算5.23新 3" xfId="253"/>
    <cellStyle name="注释 2 2" xfId="254"/>
    <cellStyle name="标题 3 3_社会保险基金预算调整表" xfId="255"/>
    <cellStyle name="差_不用软件计算9.1不考虑经费管理评价xl 3_2016年旬月报表(1)" xfId="256"/>
    <cellStyle name="好_11大理 3_2016年7旬月报表(1)" xfId="257"/>
    <cellStyle name="20% - 强调文字颜色 5 2 3" xfId="258"/>
    <cellStyle name="差_工程建设管理台帐(7月） 2 2_2016年6旬月报表(1)" xfId="259"/>
    <cellStyle name="Accent3 - 40% 2 2" xfId="260"/>
    <cellStyle name="60% - 强调文字颜色 2 3 3" xfId="261"/>
    <cellStyle name="PSInt 3" xfId="262"/>
    <cellStyle name="输入 7 2" xfId="263"/>
    <cellStyle name="20% - 强调文字颜色 1 9 2" xfId="264"/>
    <cellStyle name="好_义务教育阶段教职工人数（教育厅提供最终） 3_2016年7旬月报表(1)" xfId="265"/>
    <cellStyle name="Heading 2_社会保险基金预算调整表" xfId="266"/>
    <cellStyle name="注释 3" xfId="267"/>
    <cellStyle name="差_义务教育阶段教职工人数（教育厅提供最终） 2 2_2016年7旬月报表(1)" xfId="268"/>
    <cellStyle name="好_财政供养人员 2" xfId="269"/>
    <cellStyle name="Grey" xfId="270"/>
    <cellStyle name="Input [yellow]" xfId="271"/>
    <cellStyle name="好_2、土地面积、人口、粮食产量基本情况 2" xfId="272"/>
    <cellStyle name="好_2009年一般性转移支付标准工资_不用软件计算9.1不考虑经费管理评价xl 2" xfId="273"/>
    <cellStyle name="好_财政供养人员" xfId="274"/>
    <cellStyle name="强调文字颜色 1 2_(融安县）2017年政府新增一般债券资金安排使用表" xfId="275"/>
    <cellStyle name="差 7 2" xfId="276"/>
    <cellStyle name="差_2009年一般性转移支付标准工资_~4190974 2 2_2016年7旬月报表(1)" xfId="277"/>
    <cellStyle name="输出 2 2_社会保险基金预算调整表" xfId="278"/>
    <cellStyle name="Currency [0] 2" xfId="279"/>
    <cellStyle name="60% - 强调文字颜色 1 2 2 2 2" xfId="280"/>
    <cellStyle name="差_530629_2006年县级财政报表附表 2 2_2016年旬月报表(1)" xfId="281"/>
    <cellStyle name="好_奖励补助测算7.23 3_2016年6旬月报表(1)" xfId="282"/>
    <cellStyle name="好_03昭通 2 2_2016年6旬月报表(1)" xfId="283"/>
    <cellStyle name="好_2、土地面积、人口、粮食产量基本情况 3_2016年7旬月报表(1)" xfId="284"/>
    <cellStyle name="差_530629_2006年县级财政报表附表 3" xfId="285"/>
    <cellStyle name="好 2 3" xfId="286"/>
    <cellStyle name="计算 2 2 2" xfId="287"/>
    <cellStyle name="强调文字颜色 4 3 2" xfId="288"/>
    <cellStyle name="好_2009年一般性转移支付标准工资_奖励补助测算7.23 3" xfId="289"/>
    <cellStyle name="60% - Accent6" xfId="290"/>
    <cellStyle name="差_5334_2006年迪庆县级财政报表附表 2 2_2016年7旬月报表(1)" xfId="291"/>
    <cellStyle name="检查单元格 7_社会保险基金预算调整表" xfId="292"/>
    <cellStyle name="好_2009年一般性转移支付标准工资_地方配套按人均增幅控制8.30xl 2 2_2016年旬月报表(1)" xfId="293"/>
    <cellStyle name="强调文字颜色 2 10" xfId="294"/>
    <cellStyle name="强调文字颜色 4 2 3" xfId="295"/>
    <cellStyle name="New Times Roman" xfId="296"/>
    <cellStyle name="好_地方配套按人均增幅控制8.31（调整结案率后）xl 3" xfId="297"/>
    <cellStyle name="差_奖励补助测算5.23新 3" xfId="298"/>
    <cellStyle name="差_Book1_1_2011.7 2 2_2016年7旬月报表(1)" xfId="299"/>
    <cellStyle name="60% - 强调文字颜色 1 2 2 3" xfId="300"/>
    <cellStyle name="好_奖励补助测算5.22测试 2" xfId="301"/>
    <cellStyle name="20% - 强调文字颜色 2" xfId="302" builtinId="34"/>
    <cellStyle name="好_2009年一般性转移支付标准工资_地方配套按人均增幅控制8.30一般预算平均增幅、人均可用财力平均增幅两次控制、社会治安系数调整、案件数调整xl 2 2_2016年旬月报表(1)" xfId="303"/>
    <cellStyle name="60% - Accent5 2" xfId="304"/>
    <cellStyle name="强调文字颜色 4 2 2" xfId="305"/>
    <cellStyle name="差_工程建设管理台帐(7月） 2 2_2016年7旬月报表(1)" xfId="306"/>
    <cellStyle name="好_2009年一般性转移支付标准工资_奖励补助测算5.24冯铸 2 2" xfId="307"/>
    <cellStyle name="标题 1 6 2" xfId="308"/>
    <cellStyle name="PSChar 2" xfId="309"/>
    <cellStyle name="60% - Accent4 2 2" xfId="310"/>
    <cellStyle name="PSDec 3" xfId="311"/>
    <cellStyle name="60% - Accent4 2" xfId="312"/>
    <cellStyle name="60% - Accent3 3" xfId="313"/>
    <cellStyle name="标题 1 8_社会保险基金预算调整表" xfId="314"/>
    <cellStyle name="标题 3 5 2" xfId="315"/>
    <cellStyle name="好_三季度－表二" xfId="316"/>
    <cellStyle name="好_05玉溪" xfId="317"/>
    <cellStyle name="Bad 2" xfId="318"/>
    <cellStyle name="好_2009年一般性转移支付标准工资_地方配套按人均增幅控制8.31（调整结案率后）xl 3_2016年6旬月报表(1)" xfId="319"/>
    <cellStyle name="Bad" xfId="320"/>
    <cellStyle name="60% - 强调文字颜色 2 3 2 2" xfId="321"/>
    <cellStyle name="差_1110洱源县 3_2016年旬月报表(1)" xfId="322"/>
    <cellStyle name="60% - Accent3 2" xfId="323"/>
    <cellStyle name="常规 4 2 3" xfId="324"/>
    <cellStyle name="差_2009年一般性转移支付标准工资_不用软件计算9.1不考虑经费管理评价xl 2" xfId="325"/>
    <cellStyle name="好_三季度－表二 2" xfId="326"/>
    <cellStyle name="好_财政供养人员 2 2_2016年旬月报表(1)" xfId="327"/>
    <cellStyle name="60% - Accent3" xfId="328"/>
    <cellStyle name="60% - Accent2 2 2" xfId="329"/>
    <cellStyle name="强调文字颜色 4 2 2 2" xfId="330"/>
    <cellStyle name="好_卫生部门 2 2_2016年7旬月报表(1)" xfId="331"/>
    <cellStyle name="20% - 强调文字颜色 6 4 2" xfId="332"/>
    <cellStyle name="好_2009年一般性转移支付标准工资 2 2" xfId="333"/>
    <cellStyle name="好_2009年一般性转移支付标准工资_奖励补助测算7.25 5_2016年7旬月报表(1)" xfId="334"/>
    <cellStyle name="强调 3" xfId="335"/>
    <cellStyle name="注释 5" xfId="336"/>
    <cellStyle name="标题 1 2" xfId="337"/>
    <cellStyle name="60% - 强调文字颜色 6 2 2 2 2" xfId="338"/>
    <cellStyle name="标题 1" xfId="339" builtinId="16"/>
    <cellStyle name="强调文字颜色 5 2 2" xfId="340"/>
    <cellStyle name="差_2009年一般性转移支付标准工资_奖励补助测算5.24冯铸 2 2_2016年7旬月报表(1)" xfId="341"/>
    <cellStyle name="注释 3 3" xfId="342"/>
    <cellStyle name="昗弨_Pacific Region P&amp;L" xfId="343"/>
    <cellStyle name="好_Book1_Book1 3_2016年6旬月报表(1)" xfId="344"/>
    <cellStyle name="适中 2_(融安县）2017年政府新增一般债券资金安排使用表" xfId="345"/>
    <cellStyle name="40% - 强调文字颜色 6 6" xfId="346"/>
    <cellStyle name="好_2006年全省财力计算表（中央、决算） 2" xfId="347"/>
    <cellStyle name="注释 3 2" xfId="348"/>
    <cellStyle name="好_下半年禁吸戒毒经费1000万元 3_2016年6旬月报表(1)" xfId="349"/>
    <cellStyle name="差_第五部分(才淼、饶永宏） 2 2_2016年6旬月报表(1)" xfId="350"/>
    <cellStyle name="标题 4 2 2" xfId="351"/>
    <cellStyle name="40% - 强调文字颜色 5 8 2" xfId="352"/>
    <cellStyle name="60% - Accent2 2" xfId="353"/>
    <cellStyle name="注释 2 4" xfId="354"/>
    <cellStyle name="差_地方配套按人均增幅控制8.30xl 2 2_2016年6旬月报表(1)" xfId="355"/>
    <cellStyle name="콤마_BOILER-CO1" xfId="356"/>
    <cellStyle name="好_2009年一般性转移支付标准工资_不用软件计算9.1不考虑经费管理评价xl" xfId="357"/>
    <cellStyle name="部门" xfId="358"/>
    <cellStyle name="常规_2016年融安县债务限额和余额情况表" xfId="359"/>
    <cellStyle name="注释 2 3 2" xfId="360"/>
    <cellStyle name="差_下半年禁吸戒毒经费1000万元 2 2_2016年7旬月报表(1)" xfId="361"/>
    <cellStyle name="40% - 强调文字颜色 5 6 2" xfId="362"/>
    <cellStyle name="注释 2 2 2" xfId="363"/>
    <cellStyle name="差_2006年基础数据 3" xfId="364"/>
    <cellStyle name="Accent1 - 40% 3" xfId="365"/>
    <cellStyle name="常规_2013年部门预算输出表(1月20日）" xfId="366"/>
    <cellStyle name="好_2009年一般性转移支付标准工资_地方配套按人均增幅控制8.30xl 3_2016年旬月报表(1)" xfId="367"/>
    <cellStyle name="40% - 强调文字颜色 5 6" xfId="368"/>
    <cellStyle name="好_2009年一般性转移支付标准工资_奖励补助测算5.24冯铸 2" xfId="369"/>
    <cellStyle name="Warning Text" xfId="370"/>
    <cellStyle name="好_2009年一般性转移支付标准工资_地方配套按人均增幅控制8.31（调整结案率后）xl 3_2016年旬月报表(1)" xfId="371"/>
    <cellStyle name="差_Book1_工程建设管理台帐(7月）" xfId="372"/>
    <cellStyle name="PSChar 3" xfId="373"/>
    <cellStyle name="差_奖励补助测算7.23 2 2_2016年6旬月报表(1)" xfId="374"/>
    <cellStyle name="好_530623_2006年县级财政报表附表 3_2016年6旬月报表(1)" xfId="375"/>
    <cellStyle name="差_2009年一般性转移支付标准工资_奖励补助测算7.23" xfId="376"/>
    <cellStyle name="强调文字颜色 6" xfId="377" builtinId="49"/>
    <cellStyle name="差_2006年全省财力计算表（中央、决算） 3_2016年6旬月报表(1)" xfId="378"/>
    <cellStyle name="好_奖励补助测算5.24冯铸 3_2016年7旬月报表(1)" xfId="379"/>
    <cellStyle name="60% - 强调文字颜色 1 2 2 2" xfId="380"/>
    <cellStyle name="标题 1 9" xfId="381"/>
    <cellStyle name="好_00省级(定稿) 2" xfId="382"/>
    <cellStyle name="Accent4 - 20% 3" xfId="383"/>
    <cellStyle name="好_05玉溪 3_2016年旬月报表(1)" xfId="384"/>
    <cellStyle name="40% - 强调文字颜色 5 10 2" xfId="385"/>
    <cellStyle name="40% - 强调文字颜色 3 4 2" xfId="386"/>
    <cellStyle name="常规 3 2 3" xfId="387"/>
    <cellStyle name="好_云南农村义务教育统计表 2 2_2016年6旬月报表(1)" xfId="388"/>
    <cellStyle name="Accent1 - 20% 2 2" xfId="389"/>
    <cellStyle name="差_云南省2008年中小学教师人数统计表" xfId="390"/>
    <cellStyle name="Accent5 - 60%" xfId="391"/>
    <cellStyle name="40% - 强调文字颜色 4 6 2" xfId="392"/>
    <cellStyle name="好_2008云南省分县市中小学教职工统计表（教育厅提供） 2" xfId="393"/>
    <cellStyle name="40% - 强调文字颜色 4 6" xfId="394"/>
    <cellStyle name="40% - 强调文字颜色 4 3" xfId="395"/>
    <cellStyle name="标题 3 9_社会保险基金预算调整表" xfId="396"/>
    <cellStyle name="差_2006年全省财力计算表（中央、决算） 2 2_2016年6旬月报表(1)" xfId="397"/>
    <cellStyle name="40% - 强调文字颜色 4 2_(融安县）2017年政府新增一般债券资金安排使用表" xfId="398"/>
    <cellStyle name="计算 9 2" xfId="399"/>
    <cellStyle name="标题 4 4 2" xfId="400"/>
    <cellStyle name="差_2007年政法部门业务指标 2 2_2016年7旬月报表(1)" xfId="401"/>
    <cellStyle name="差_2015年基金预算表" xfId="402"/>
    <cellStyle name="差_高中教师人数（教育厅1.6日提供） 3_2016年旬月报表(1)" xfId="403"/>
    <cellStyle name="计算 5 2" xfId="404"/>
    <cellStyle name="40% - 强调文字颜色 3 7" xfId="405"/>
    <cellStyle name="好_03昭通 3" xfId="406"/>
    <cellStyle name="40% - 强调文字颜色 3 5 2" xfId="407"/>
    <cellStyle name="40% - 强调文字颜色 3 5" xfId="408"/>
    <cellStyle name="40% - 强调文字颜色 5 11" xfId="409"/>
    <cellStyle name="40% - 强调文字颜色 3 4" xfId="410"/>
    <cellStyle name="40% - 强调文字颜色 5 10" xfId="411"/>
    <cellStyle name="标题 4 6" xfId="412"/>
    <cellStyle name="差_地方配套按人均增幅控制8.30一般预算平均增幅、人均可用财力平均增幅两次控制、社会治安系数调整、案件数调整xl 2 2_2016年旬月报表(1)" xfId="413"/>
    <cellStyle name="Output 2_社会保险基金预算调整表" xfId="414"/>
    <cellStyle name="40% - 强调文字颜色 3 3 2" xfId="415"/>
    <cellStyle name="40% - 强调文字颜色 3 3" xfId="416"/>
    <cellStyle name="数字 2" xfId="417"/>
    <cellStyle name="差_Book1_1_2011.7 2 2" xfId="418"/>
    <cellStyle name="gcd 3" xfId="419"/>
    <cellStyle name="输入" xfId="420" builtinId="20"/>
    <cellStyle name="好_高中教师人数（教育厅1.6日提供） 2" xfId="421"/>
    <cellStyle name="差_三季度－表二 2" xfId="422"/>
    <cellStyle name="差_~5676413 2" xfId="423"/>
    <cellStyle name="60% - 强调文字颜色 2 5 2" xfId="424"/>
    <cellStyle name="好_2006年分析表 2" xfId="425"/>
    <cellStyle name="好_Book2 3_2016年旬月报表(1)" xfId="426"/>
    <cellStyle name="差_~4190974" xfId="427"/>
    <cellStyle name="差_三季度－表二" xfId="428"/>
    <cellStyle name="60% - 强调文字颜色 2 5" xfId="429"/>
    <cellStyle name="好_2006年分析表" xfId="430"/>
    <cellStyle name="好_2009年一般性转移支付标准工资_地方配套按人均增幅控制8.31（调整结案率后）xl" xfId="431"/>
    <cellStyle name="差_县级公安机关公用经费标准奖励测算方案（定稿） 2 2" xfId="432"/>
    <cellStyle name="40% - 强调文字颜色 3 2 2" xfId="433"/>
    <cellStyle name="40% - 强调文字颜色 6 9" xfId="434"/>
    <cellStyle name="好_2006年基础数据 2" xfId="435"/>
    <cellStyle name="Accent2 - 40% 2 2" xfId="436"/>
    <cellStyle name="Check Cell_社会保险基金预算调整表" xfId="437"/>
    <cellStyle name="差_2009年一般性转移支付标准工资_~5676413 3_2016年旬月报表(1)" xfId="438"/>
    <cellStyle name="好_2007年政法部门业务指标 2" xfId="439"/>
    <cellStyle name="好_汇总-县级财政报表附表 2 2" xfId="440"/>
    <cellStyle name="20% - 强调文字颜色 3 2_(融安县）2017年政府新增一般债券资金安排使用表" xfId="441"/>
    <cellStyle name="好_2007年政法部门业务指标" xfId="442"/>
    <cellStyle name="好_奖励补助测算5.22测试 3_2016年7旬月报表(1)" xfId="443"/>
    <cellStyle name="40% - 强调文字颜色 2 5 2" xfId="444"/>
    <cellStyle name="千位分隔 3 3" xfId="445"/>
    <cellStyle name="差_15年预算总表(3.5）" xfId="446"/>
    <cellStyle name="40% - 强调文字颜色 2 3 3" xfId="447"/>
    <cellStyle name="差_2007年检察院案件数 3" xfId="448"/>
    <cellStyle name="差_2、土地面积、人口、粮食产量基本情况 2 2_2016年7旬月报表(1)" xfId="449"/>
    <cellStyle name="好_卫生部门 2 2" xfId="450"/>
    <cellStyle name="常规 3 2" xfId="451"/>
    <cellStyle name="差_5334_2006年迪庆县级财政报表附表 2 2_2016年6旬月报表(1)" xfId="452"/>
    <cellStyle name="Heading 4" xfId="453"/>
    <cellStyle name="_ET_STYLE_NoName_00__Book1" xfId="454"/>
    <cellStyle name="40% - 强调文字颜色 2 3 2" xfId="455"/>
    <cellStyle name="好_Book1_工程建设管理台帐(7月） 2" xfId="456"/>
    <cellStyle name="输入 2 2 2" xfId="457"/>
    <cellStyle name="Heading 1 2" xfId="458"/>
    <cellStyle name="差_00省级(定稿) 3_2016年旬月报表(1)" xfId="459"/>
    <cellStyle name="差_2009年一般性转移支付标准工资_地方配套按人均增幅控制8.31（调整结案率后）xl 3_2016年7旬月报表(1)" xfId="460"/>
    <cellStyle name="差_2017年地方财政预算表（国有资本经营部分）融安县" xfId="461"/>
    <cellStyle name="差_2009年一般性转移支付标准工资_地方配套按人均增幅控制8.30一般预算平均增幅、人均可用财力平均增幅两次控制、社会治安系数调整、案件数调整xl 2" xfId="462"/>
    <cellStyle name="40% - 强调文字颜色 3 2 2 2 2" xfId="463"/>
    <cellStyle name="差_三季度－表二 2 2_2016年7旬月报表(1)" xfId="464"/>
    <cellStyle name="60% - Accent5" xfId="465"/>
    <cellStyle name="好_2009年一般性转移支付标准工资_奖励补助测算7.25 (version 1) (version 1) 3" xfId="466"/>
    <cellStyle name="60% - 强调文字颜色 5 2" xfId="467"/>
    <cellStyle name="常规 2 7 2" xfId="468"/>
    <cellStyle name="差_奖励补助测算5.24冯铸 3_2016年6旬月报表(1)" xfId="469"/>
    <cellStyle name="好_2007年政法部门业务指标 3_2016年旬月报表(1)" xfId="470"/>
    <cellStyle name="40% - Accent3 3" xfId="471"/>
    <cellStyle name="40% - 强调文字颜色 2 2 2 2 2" xfId="472"/>
    <cellStyle name="计算 10_社会保险基金预算调整表" xfId="473"/>
    <cellStyle name="60% - Accent4 3" xfId="474"/>
    <cellStyle name="40% - 强调文字颜色 2 10" xfId="475"/>
    <cellStyle name="好_奖励补助测算7.25 5_2016年6旬月报表(1)" xfId="476"/>
    <cellStyle name="差_2009年一般性转移支付标准工资_地方配套按人均增幅控制8.30xl 3_2016年6旬月报表(1)" xfId="477"/>
    <cellStyle name="常规 3 4 2" xfId="478"/>
    <cellStyle name="40% - 强调文字颜色 2 8 2" xfId="479"/>
    <cellStyle name="计算 3_社会保险基金预算调整表" xfId="480"/>
    <cellStyle name="差_2009年一般性转移支付标准工资_奖励补助测算5.23新 3_2016年7旬月报表(1)" xfId="481"/>
    <cellStyle name="Mon閠aire [0]_!!!GO" xfId="482"/>
    <cellStyle name="好_11大理" xfId="483"/>
    <cellStyle name="好_05玉溪 2 2_2016年6旬月报表(1)" xfId="484"/>
    <cellStyle name="20% - 强调文字颜色 3 3 2" xfId="485"/>
    <cellStyle name="好_高中教师人数（教育厅1.6日提供） 3" xfId="486"/>
    <cellStyle name="好_2009年一般性转移支付标准工资_奖励补助测算5.22测试 2" xfId="487"/>
    <cellStyle name="40% - 强调文字颜色 1 6 2" xfId="488"/>
    <cellStyle name="链接单元格 6 2" xfId="489"/>
    <cellStyle name="40% - 强调文字颜色 1 8" xfId="490"/>
    <cellStyle name="好 10" xfId="491"/>
    <cellStyle name="好_2008云南省分县市中小学教职工统计表（教育厅提供） 3_2016年旬月报表(1)" xfId="492"/>
    <cellStyle name="强调文字颜色 1 4" xfId="493"/>
    <cellStyle name="适中 2" xfId="494"/>
    <cellStyle name="40% - 强调文字颜色 5 3 3" xfId="495"/>
    <cellStyle name="40% - 强调文字颜色 1 6" xfId="496"/>
    <cellStyle name="Accent4 - 40% 2 2" xfId="497"/>
    <cellStyle name="40% - 强调文字颜色 1 5" xfId="498"/>
    <cellStyle name="Accent6_公安安全支出补充表5.14" xfId="499"/>
    <cellStyle name="差_Book1 2" xfId="500"/>
    <cellStyle name="差_M03 2 2_2016年旬月报表(1)" xfId="501"/>
    <cellStyle name="Accent1_公安安全支出补充表5.14" xfId="502"/>
    <cellStyle name="标题 1 2 2_社会保险基金预算调整表" xfId="503"/>
    <cellStyle name="Accent2 - 40%" xfId="504"/>
    <cellStyle name="好_检验表（调整后）" xfId="505"/>
    <cellStyle name="标题 9" xfId="506"/>
    <cellStyle name="差_2007年人员分部门统计表 3_2016年旬月报表(1)" xfId="507"/>
    <cellStyle name="40% - 强调文字颜色 6 7" xfId="508"/>
    <cellStyle name="40% - 强调文字颜色 1 4 2" xfId="509"/>
    <cellStyle name="40% - 强调文字颜色 1 2 2" xfId="510"/>
    <cellStyle name="_2014年基金支出" xfId="511"/>
    <cellStyle name="差_00省级(打印) 3_2016年7旬月报表(1)" xfId="512"/>
    <cellStyle name="标题 5 2" xfId="513"/>
    <cellStyle name="60% - Accent2" xfId="514"/>
    <cellStyle name="40% - 强调文字颜色 1 3 3" xfId="515"/>
    <cellStyle name="20% - 强调文字颜色 6 3 2" xfId="516"/>
    <cellStyle name="40% - 强调文字颜色 5 7 2" xfId="517"/>
    <cellStyle name="60% - Accent1 2" xfId="518"/>
    <cellStyle name="差_奖励补助测算5.23新 2 2_2016年6旬月报表(1)" xfId="519"/>
    <cellStyle name="差_云南省2008年中小学教职工情况（教育厅提供20090101加工整理） 3" xfId="520"/>
    <cellStyle name="40% - 强调文字颜色 1 2_(融安县）2017年政府新增一般债券资金安排使用表" xfId="521"/>
    <cellStyle name="强调文字颜色 2 4" xfId="522"/>
    <cellStyle name="差_地方配套按人均增幅控制8.30xl 2 2_2016年7旬月报表(1)" xfId="523"/>
    <cellStyle name="差_奖励补助测算7.25 2" xfId="524"/>
    <cellStyle name="汇总 9_社会保险基金预算调整表" xfId="525"/>
    <cellStyle name="千位分隔 3 2" xfId="526"/>
    <cellStyle name="60% - 强调文字颜色 1 3 2 2" xfId="527"/>
    <cellStyle name="好_2009年一般性转移支付标准工资_地方配套按人均增幅控制8.30xl 2 2_2016年6旬月报表(1)" xfId="528"/>
    <cellStyle name="差_奖励补助测算5.22测试 3_2016年6旬月报表(1)" xfId="529"/>
    <cellStyle name="好_检验表" xfId="530"/>
    <cellStyle name="好_高中教师人数（教育厅1.6日提供） 2 2_2016年6旬月报表(1)" xfId="531"/>
    <cellStyle name="差_Book2 3_2016年旬月报表(1)" xfId="532"/>
    <cellStyle name="40% - Accent1 2 2" xfId="533"/>
    <cellStyle name="40% - 强调文字颜色 1 2 2 3" xfId="534"/>
    <cellStyle name="40% - 强调文字颜色 2 2 2 2" xfId="535"/>
    <cellStyle name="差_地方配套按人均增幅控制8.30一般预算平均增幅、人均可用财力平均增幅两次控制、社会治安系数调整、案件数调整xl 2 2_2016年7旬月报表(1)" xfId="536"/>
    <cellStyle name="标题 4 5" xfId="537"/>
    <cellStyle name="检查单元格 10_社会保险基金预算调整表" xfId="538"/>
    <cellStyle name="40% - 强调文字颜色 4 2 3" xfId="539"/>
    <cellStyle name="强调文字颜色 1" xfId="540" builtinId="29"/>
    <cellStyle name="40% - 强调文字颜色 6 2 2 3" xfId="541"/>
    <cellStyle name="差_桂投9月报统计局 2 2" xfId="542"/>
    <cellStyle name="数字_社会保险基金预算调整表" xfId="543"/>
    <cellStyle name="40% - 强调文字颜色 1 10 2" xfId="544"/>
    <cellStyle name="数字" xfId="545"/>
    <cellStyle name="差_Book1_1_2011.7 2" xfId="546"/>
    <cellStyle name="好_2006年在职人员情况 3_2016年旬月报表(1)" xfId="547"/>
    <cellStyle name="强调文字颜色 6 2_(融安县）2017年政府新增一般债券资金安排使用表" xfId="548"/>
    <cellStyle name="40% - Accent5" xfId="549"/>
    <cellStyle name="强调文字颜色 3 10 2" xfId="550"/>
    <cellStyle name="60% - 强调文字颜色 5 4" xfId="551"/>
    <cellStyle name="差_2009年一般性转移支付标准工资_~4190974 3_2016年7旬月报表(1)" xfId="552"/>
    <cellStyle name="Normal - Style1" xfId="553"/>
    <cellStyle name="差_Book1_1 2_2016年6旬月报表(1)" xfId="554"/>
    <cellStyle name="强调 1 2" xfId="555"/>
    <cellStyle name="标题 3 5_社会保险基金预算调整表" xfId="556"/>
    <cellStyle name="40% - Accent2 2 2" xfId="557"/>
    <cellStyle name="差_1003牟定县 2" xfId="558"/>
    <cellStyle name="差_2006年水利统计指标统计表 2 2" xfId="559"/>
    <cellStyle name="40% - Accent2 2" xfId="560"/>
    <cellStyle name="差_1003牟定县" xfId="561"/>
    <cellStyle name="好_Book1_Book1_社会保险基金预算调整表" xfId="562"/>
    <cellStyle name="好_M03 3_2016年6旬月报表(1)" xfId="563"/>
    <cellStyle name="60% - 强调文字颜色 1 3 3" xfId="564"/>
    <cellStyle name="60% - 强调文字颜色 2 2 2 2 2" xfId="565"/>
    <cellStyle name="差_义务教育阶段教职工人数（教育厅提供最终） 2 2" xfId="566"/>
    <cellStyle name="好_2006年基础数据 2 2_2016年7旬月报表(1)" xfId="567"/>
    <cellStyle name="40% - Accent1 2" xfId="568"/>
    <cellStyle name="Percent [2] 3" xfId="569"/>
    <cellStyle name="Accent1 - 40% 2" xfId="570"/>
    <cellStyle name="Accent4 - 20% 2 2" xfId="571"/>
    <cellStyle name="60% - 强调文字颜色 2" xfId="572" builtinId="36"/>
    <cellStyle name="好_地方配套按人均增幅控制8.30一般预算平均增幅、人均可用财力平均增幅两次控制、社会治安系数调整、案件数调整xl 2 2_2016年旬月报表(1)" xfId="573"/>
    <cellStyle name="20% - 强调文字颜色 6 9 2" xfId="574"/>
    <cellStyle name="好_2009年一般性转移支付标准工资_奖励补助测算7.25 (version 1) (version 1) 2 2" xfId="575"/>
    <cellStyle name="差_2009年一般性转移支付标准工资_~5676413 2 2_2016年7旬月报表(1)" xfId="576"/>
    <cellStyle name="差_05玉溪 3_2016年7旬月报表(1)" xfId="577"/>
    <cellStyle name="差_Book1_3 3_2016年7旬月报表(1)" xfId="578"/>
    <cellStyle name="好_第五部分(才淼、饶永宏） 3" xfId="579"/>
    <cellStyle name="差_2009年一般性转移支付标准工资_地方配套按人均增幅控制8.30xl" xfId="580"/>
    <cellStyle name="好_不用软件计算9.1不考虑经费管理评价xl 3" xfId="581"/>
    <cellStyle name="60% - Accent6 2 2" xfId="582"/>
    <cellStyle name="Accent5 3" xfId="583"/>
    <cellStyle name="20% - 强调文字颜色 6 9" xfId="584"/>
    <cellStyle name="差_2009年一般性转移支付标准工资_地方配套按人均增幅控制8.31（调整结案率后）xl 3_2016年6旬月报表(1)" xfId="585"/>
    <cellStyle name="60% - 强调文字颜色 4 6" xfId="586"/>
    <cellStyle name="40% - 强调文字颜色 2 2 3" xfId="587"/>
    <cellStyle name="好_教育厅提供义务教育及高中教师人数（2009年1月6日） 3" xfId="588"/>
    <cellStyle name="60% - 强调文字颜色 4 4 2" xfId="589"/>
    <cellStyle name="标题 1 7_社会保险基金预算调整表" xfId="590"/>
    <cellStyle name="40% - 强调文字颜色 5 2 3" xfId="591"/>
    <cellStyle name="20% - 强调文字颜色 6 6" xfId="592"/>
    <cellStyle name="好_教育厅提供义务教育及高中教师人数（2009年1月6日） 2" xfId="593"/>
    <cellStyle name="差_Book1_1_来宾市2011年下半年BT融资建设项目计划表201108081 3_2016年7旬月报表(1)" xfId="594"/>
    <cellStyle name="强调文字颜色 3 2 3" xfId="595"/>
    <cellStyle name="差_奖励补助测算7.25 (version 1) (version 1) 2 2" xfId="596"/>
    <cellStyle name="输出 8" xfId="597"/>
    <cellStyle name="好_2009年一般性转移支付标准工资_地方配套按人均增幅控制8.30xl" xfId="598"/>
    <cellStyle name="好_来宾市2011年下半年BT融资建设项目计划表201108081 3_2016年7旬月报表(1)" xfId="599"/>
    <cellStyle name="链接单元格 4_社会保险基金预算调整表" xfId="600"/>
    <cellStyle name="60% - 强调文字颜色 2 2 2 3" xfId="601"/>
    <cellStyle name="强调文字颜色 6 8 2" xfId="602"/>
    <cellStyle name="差_下半年禁吸戒毒经费1000万元 3_2016年7旬月报表(1)" xfId="603"/>
    <cellStyle name="好_Book1_3 2 2_2016年旬月报表(1)" xfId="604"/>
    <cellStyle name="差_地方配套按人均增幅控制8.31（调整结案率后）xl 2 2_2016年旬月报表(1)" xfId="605"/>
    <cellStyle name="好_融资完成情况统计表 3_2016年6旬月报表(1)" xfId="606"/>
    <cellStyle name="差_业务工作量指标 3" xfId="607"/>
    <cellStyle name="20% - 强调文字颜色 5 3 3" xfId="608"/>
    <cellStyle name="差_基础数据分析 2 2_2016年7旬月报表(1)" xfId="609"/>
    <cellStyle name="40% - 强调文字颜色 5 5" xfId="610"/>
    <cellStyle name="差_业务工作量指标 2 2" xfId="611"/>
    <cellStyle name="20% - 强调文字颜色 5 3 2 2" xfId="612"/>
    <cellStyle name="40% - 强调文字颜色 5 4 2" xfId="613"/>
    <cellStyle name="Accent4 - 40% 2" xfId="614"/>
    <cellStyle name="好_第五部分(才淼、饶永宏） 2 2_2016年7旬月报表(1)" xfId="615"/>
    <cellStyle name="好_2009年一般性转移支付标准工资_地方配套按人均增幅控制8.30一般预算平均增幅、人均可用财力平均增幅两次控制、社会治安系数调整、案件数调整xl 3_2016年7旬月报表(1)" xfId="616"/>
    <cellStyle name="差_~5676413" xfId="617"/>
    <cellStyle name="20% - 强调文字颜色 6 2_(融安县）2017年政府新增一般债券资金安排使用表" xfId="618"/>
    <cellStyle name="差_Book1_Book1 3" xfId="619"/>
    <cellStyle name="强调文字颜色 1 2 2" xfId="620"/>
    <cellStyle name="好_卫生部门 3_2016年6旬月报表(1)" xfId="621"/>
    <cellStyle name="常规 9" xfId="622"/>
    <cellStyle name="好_2009年一般性转移支付标准工资_~4190974 2 2_2016年7旬月报表(1)" xfId="623"/>
    <cellStyle name="解释性文本 10" xfId="624"/>
    <cellStyle name="输入 3_社会保险基金预算调整表" xfId="625"/>
    <cellStyle name="40% - 强调文字颜色 4 5" xfId="626"/>
    <cellStyle name="40% - 强调文字颜色 2 4" xfId="627"/>
    <cellStyle name="差_~5676413 2 2_2016年6旬月报表(1)" xfId="628"/>
    <cellStyle name="20% - 强调文字颜色 6 2 2 3" xfId="629"/>
    <cellStyle name="常规 3 9 2" xfId="630"/>
    <cellStyle name="强调文字颜色 2 6 2" xfId="631"/>
    <cellStyle name="差_2009年一般性转移支付标准工资 2 2_2016年7旬月报表(1)" xfId="632"/>
    <cellStyle name="好_2007年政法部门业务指标 2 2_2016年6旬月报表(1)" xfId="633"/>
    <cellStyle name="60% - 强调文字颜色 2 10 2" xfId="634"/>
    <cellStyle name="Accent1 - 60%" xfId="635"/>
    <cellStyle name="好_00省级(打印) 2 2_2016年6旬月报表(1)" xfId="636"/>
    <cellStyle name="Calculation 3" xfId="637"/>
    <cellStyle name="差_2006年水利统计指标统计表 2 2_2016年旬月报表(1)" xfId="638"/>
    <cellStyle name="40% - 强调文字颜色 1 2 2 2 2" xfId="639"/>
    <cellStyle name="好_2009年一般性转移支付标准工资_奖励补助测算5.23新 2 2" xfId="640"/>
    <cellStyle name="常规_2013预算调整表一、二、三" xfId="641"/>
    <cellStyle name="Accent6 - 20% 3" xfId="642"/>
    <cellStyle name="强调文字颜色 5 8 2" xfId="643"/>
    <cellStyle name="40% - 强调文字颜色 1 3" xfId="644"/>
    <cellStyle name="差_2009年一般性转移支付标准工资_不用软件计算9.1不考虑经费管理评价xl 2 2" xfId="645"/>
    <cellStyle name="20% - 强调文字颜色 6 2 2" xfId="646"/>
    <cellStyle name="输入 5_社会保险基金预算调整表" xfId="647"/>
    <cellStyle name="40% - 强调文字颜色 1 2 3" xfId="648"/>
    <cellStyle name="好_云南省2008年中小学教职工情况（教育厅提供20090101加工整理） 2 2_2016年6旬月报表(1)" xfId="649"/>
    <cellStyle name="好_2009年一般性转移支付标准工资_地方配套按人均增幅控制8.30一般预算平均增幅、人均可用财力平均增幅两次控制、社会治安系数调整、案件数调整xl 2 2" xfId="650"/>
    <cellStyle name="40% - 强调文字颜色 4 4" xfId="651"/>
    <cellStyle name="20% - 强调文字颜色 6 2" xfId="652"/>
    <cellStyle name="_ET_STYLE_NoName_00__工程建设管理台帐(7月）" xfId="653"/>
    <cellStyle name="40% - 强调文字颜色 4 2 2 3" xfId="654"/>
    <cellStyle name="差_2009年一般性转移支付标准工资_地方配套按人均增幅控制8.30xl 2 2" xfId="655"/>
    <cellStyle name="20% - 强调文字颜色 6 11" xfId="656"/>
    <cellStyle name="差_05玉溪 3_2016年6旬月报表(1)" xfId="657"/>
    <cellStyle name="差_2009年一般性转移支付标准工资_~5676413 2 2_2016年6旬月报表(1)" xfId="658"/>
    <cellStyle name="差_Book1_3 3_2016年6旬月报表(1)" xfId="659"/>
    <cellStyle name="20% - 强调文字颜色 6 10" xfId="660"/>
    <cellStyle name="计算 6 2" xfId="661"/>
    <cellStyle name="强调 2" xfId="662"/>
    <cellStyle name="PSChar" xfId="663"/>
    <cellStyle name="20% - 强调文字颜色 6 7 2" xfId="664"/>
    <cellStyle name="Accent6" xfId="665"/>
    <cellStyle name="20% - 强调文字颜色 5 9" xfId="666"/>
    <cellStyle name="差_地方配套按人均增幅控制8.30一般预算平均增幅、人均可用财力平均增幅两次控制、社会治安系数调整、案件数调整xl 2 2" xfId="667"/>
    <cellStyle name="强调 1" xfId="668"/>
    <cellStyle name="40% - 强调文字颜色 1 7 2" xfId="669"/>
    <cellStyle name="差_2009年一般性转移支付标准工资 2 2_2016年旬月报表(1)" xfId="670"/>
    <cellStyle name="好_2015年基金预算表" xfId="671"/>
    <cellStyle name="Accent5 - 40% 3" xfId="672"/>
    <cellStyle name="60% - 强调文字颜色 5 3 2 2" xfId="673"/>
    <cellStyle name="好_高中教师人数（教育厅1.6日提供） 2 2_2016年旬月报表(1)" xfId="674"/>
    <cellStyle name="链接单元格 4" xfId="675"/>
    <cellStyle name="Accent3" xfId="676"/>
    <cellStyle name="20% - 强调文字颜色 5 6" xfId="677"/>
    <cellStyle name="HEADING1" xfId="678"/>
    <cellStyle name="差 4" xfId="679"/>
    <cellStyle name="链接单元格 3 2" xfId="680"/>
    <cellStyle name="好_Book1_2 2_2016年7旬月报表(1)" xfId="681"/>
    <cellStyle name="好_2009年一般性转移支付标准工资_~5676413" xfId="682"/>
    <cellStyle name="百分比 2 2 2" xfId="683"/>
    <cellStyle name="差_2009年一般性转移支付标准工资_不用软件计算9.1不考虑经费管理评价xl 3_2016年6旬月报表(1)" xfId="684"/>
    <cellStyle name="20% - 强调文字颜色 2 10" xfId="685"/>
    <cellStyle name="强调文字颜色 2 2" xfId="686"/>
    <cellStyle name="检查单元格 2 2 2" xfId="687"/>
    <cellStyle name="差_奖励补助测算5.23新 2 2_2016年7旬月报表(1)" xfId="688"/>
    <cellStyle name="好_~4190974 3_2016年6旬月报表(1)" xfId="689"/>
    <cellStyle name="_ET_STYLE_NoName_00__统计表" xfId="690"/>
    <cellStyle name="Good 3" xfId="691"/>
    <cellStyle name="差_奖励补助测算5.22测试 2 2_2016年旬月报表(1)" xfId="692"/>
    <cellStyle name="60% - 强调文字颜色 6 4" xfId="693"/>
    <cellStyle name="差_2007年检察院案件数" xfId="694"/>
    <cellStyle name="20% - 强调文字颜色 1 2 3" xfId="695"/>
    <cellStyle name="差_下半年禁吸戒毒经费1000万元 3_2016年旬月报表(1)" xfId="696"/>
    <cellStyle name="好_基础数据分析 3_2016年旬月报表(1)" xfId="697"/>
    <cellStyle name="20% - 强调文字颜色 6 6 2" xfId="698"/>
    <cellStyle name="好_教育厅提供义务教育及高中教师人数（2009年1月6日） 2 2_2016年旬月报表(1)" xfId="699"/>
    <cellStyle name="好_2009年一般性转移支付标准工资_奖励补助测算7.25 4_2016年6旬月报表(1)" xfId="700"/>
    <cellStyle name="好_历年教师人数" xfId="701"/>
    <cellStyle name="计算 4_社会保险基金预算调整表" xfId="702"/>
    <cellStyle name="好_不用软件计算9.1不考虑经费管理评价xl 3_2016年6旬月报表(1)" xfId="703"/>
    <cellStyle name="_桂投9月报统计局" xfId="704"/>
    <cellStyle name="40% - 强调文字颜色 2 2" xfId="705"/>
    <cellStyle name="통화_BOILER-CO1" xfId="706"/>
    <cellStyle name="输出 5" xfId="707"/>
    <cellStyle name="60% - 强调文字颜色 1 8" xfId="708"/>
    <cellStyle name="差_奖励补助测算5.23新 2 2" xfId="709"/>
    <cellStyle name="60% - 强调文字颜色 2 3 2" xfId="710"/>
    <cellStyle name="PSInt 2" xfId="711"/>
    <cellStyle name="差_Book1_来宾市2011年下半年BT融资建设项目计划表201108081 2_2016年6旬月报表(1)" xfId="712"/>
    <cellStyle name="60% - 强调文字颜色 2 2 2" xfId="713"/>
    <cellStyle name="好_地方配套按人均增幅控制8.31（调整结案率后）xl" xfId="714"/>
    <cellStyle name="60% - 强调文字颜色 5 3 3" xfId="715"/>
    <cellStyle name="no dec" xfId="716"/>
    <cellStyle name="差_2008云南省分县市中小学教职工统计表（教育厅提供） 2 2_2016年旬月报表(1)" xfId="717"/>
    <cellStyle name="Input [yellow] 2" xfId="718"/>
    <cellStyle name="20% - 强调文字颜色 1 3" xfId="719"/>
    <cellStyle name="好_2009年一般性转移支付标准工资_奖励补助测算7.25 (version 1) (version 1)" xfId="720"/>
    <cellStyle name="强调文字颜色 2 2 3" xfId="721"/>
    <cellStyle name="40% - 强调文字颜色 2 3 2 2" xfId="722"/>
    <cellStyle name="好_(融安县）2017年政府新增一般债券资金安排使用表" xfId="723"/>
    <cellStyle name="20% - 强调文字颜色 1 11" xfId="724"/>
    <cellStyle name="标题 14" xfId="725"/>
    <cellStyle name="差_1003牟定县 2_2016年7旬月报表(1)" xfId="726"/>
    <cellStyle name="Accent4" xfId="727"/>
    <cellStyle name="20% - 强调文字颜色 5 7" xfId="728"/>
    <cellStyle name="20% - 强调文字颜色 6 4" xfId="729"/>
    <cellStyle name="差_2006年水利统计指标统计表 2 2_2016年7旬月报表(1)" xfId="730"/>
    <cellStyle name="Milliers [0]_!!!GO" xfId="731"/>
    <cellStyle name="注释 2" xfId="732"/>
    <cellStyle name="差_Book1_2 2" xfId="733"/>
    <cellStyle name="好_云南省2008年中小学教职工情况（教育厅提供20090101加工整理） 2 2_2016年旬月报表(1)" xfId="734"/>
    <cellStyle name="40% - 强调文字颜色 6 2 2" xfId="735"/>
    <cellStyle name="差_2007年可用财力 2" xfId="736"/>
    <cellStyle name="差_高中教师人数（教育厅1.6日提供） 3_2016年6旬月报表(1)" xfId="737"/>
    <cellStyle name="_ET_STYLE_NoName_00__Book1_2011.7" xfId="738"/>
    <cellStyle name="Output_社会保险基金预算调整表" xfId="739"/>
    <cellStyle name="好_教育厅提供义务教育及高中教师人数（2009年1月6日） 2 2_2016年6旬月报表(1)" xfId="740"/>
    <cellStyle name="Accent4 - 60% 2 2" xfId="741"/>
    <cellStyle name="差_云南农村义务教育统计表" xfId="742"/>
    <cellStyle name="强调文字颜色 5 2_(融安县）2017年政府新增一般债券资金安排使用表" xfId="743"/>
    <cellStyle name="60% - 强调文字颜色 3 9" xfId="744"/>
    <cellStyle name="好_00省级(打印) 3_2016年6旬月报表(1)" xfId="745"/>
    <cellStyle name="40% - 强调文字颜色 4 2 2" xfId="746"/>
    <cellStyle name="40% - 强调文字颜色 6 3" xfId="747"/>
    <cellStyle name="Accent5 - 20%" xfId="748"/>
    <cellStyle name="60% - 强调文字颜色 5 2 3" xfId="749"/>
    <cellStyle name="40% - 强调文字颜色 6 2" xfId="750"/>
    <cellStyle name="强调文字颜色 4 2" xfId="751"/>
    <cellStyle name="Accent1 - 20% 3" xfId="752"/>
    <cellStyle name="20% - 强调文字颜色 5 2 2 3" xfId="753"/>
    <cellStyle name="_ET_STYLE_NoName_00__来宾市2010年BT项目实施情况及2011BT项目计划(1)5.20" xfId="754"/>
    <cellStyle name="强调文字颜色 6 4 2" xfId="755"/>
    <cellStyle name="好_云南农村义务教育统计表" xfId="756"/>
    <cellStyle name="检查单元格 2_(融安县）2017年政府新增一般债券资金安排使用表" xfId="757"/>
    <cellStyle name="20% - 强调文字颜色 1 4" xfId="758"/>
    <cellStyle name="差_教育厅提供义务教育及高中教师人数（2009年1月6日） 3_2016年7旬月报表(1)" xfId="759"/>
    <cellStyle name="输入 2" xfId="760"/>
    <cellStyle name="_ET_STYLE_NoName_00__Book1_1_Book1" xfId="761"/>
    <cellStyle name="适中 5 2" xfId="762"/>
    <cellStyle name="强调文字颜色 1 7 2" xfId="763"/>
    <cellStyle name="差_2009年一般性转移支付标准工资_奖励补助测算7.25 2 2_2016年6旬月报表(1)" xfId="764"/>
    <cellStyle name="好_财政供养人员 3_2016年旬月报表(1)" xfId="765"/>
    <cellStyle name="60% - 强调文字颜色 5" xfId="766" builtinId="48"/>
    <cellStyle name="常规 2 7" xfId="767"/>
    <cellStyle name="40% - 强调文字颜色 5 8" xfId="768"/>
    <cellStyle name="_ET_STYLE_NoName_00__截止7月27日前期工作进展情况(7.27）" xfId="769"/>
    <cellStyle name="常规 6" xfId="770"/>
    <cellStyle name="20% - 强调文字颜色 4 3" xfId="771"/>
    <cellStyle name="好_融资完成情况统计表" xfId="772"/>
    <cellStyle name="好_05玉溪 3_2016年7旬月报表(1)" xfId="773"/>
    <cellStyle name="强调文字颜色 4 10" xfId="774"/>
    <cellStyle name="Accent5 4" xfId="775"/>
    <cellStyle name="输出 2 2 2" xfId="776"/>
    <cellStyle name="60% - 强调文字颜色 3 8" xfId="777"/>
    <cellStyle name="强调文字颜色 1 11" xfId="778"/>
    <cellStyle name="Accent5 - 40% 2" xfId="779"/>
    <cellStyle name="链接单元格 3" xfId="780"/>
    <cellStyle name="20% - 强调文字颜色 1 3 2" xfId="781"/>
    <cellStyle name="40% - 强调文字颜色 2 4 2" xfId="782"/>
    <cellStyle name="千位分隔 2 3" xfId="783"/>
    <cellStyle name="输入 10 2" xfId="784"/>
    <cellStyle name="40% - 强调文字颜色 5 9" xfId="785"/>
    <cellStyle name="60% - 强调文字颜色 3 2_(融安县）2017年政府新增一般债券资金安排使用表" xfId="786"/>
    <cellStyle name="_Book1_4" xfId="787"/>
    <cellStyle name="60% - 强调文字颜色 3 3 3" xfId="788"/>
    <cellStyle name="好_云南农村义务教育统计表 3" xfId="789"/>
    <cellStyle name="Currency [0]" xfId="790"/>
    <cellStyle name="Accent5 - 60% 2 2" xfId="791"/>
    <cellStyle name="20% - 强调文字颜色 4 4" xfId="792"/>
    <cellStyle name="Heading 3 2" xfId="793"/>
    <cellStyle name="差_奖励补助测算7.23 2 2_2016年旬月报表(1)" xfId="794"/>
    <cellStyle name="Moneda [0]_96 Risk" xfId="795"/>
    <cellStyle name="_ET_STYLE_NoName_00__Book1_Book1" xfId="796"/>
    <cellStyle name="Input 3" xfId="797"/>
    <cellStyle name="好_Book1_3 2 2_2016年7旬月报表(1)" xfId="798"/>
    <cellStyle name="好_2006年全省财力计算表（中央、决算） 2 2" xfId="799"/>
    <cellStyle name="Accent3 2" xfId="800"/>
    <cellStyle name="Accent1 - 60% 2" xfId="801"/>
    <cellStyle name="千位分隔 6" xfId="802"/>
    <cellStyle name="20% - 强调文字颜色 5 6 2" xfId="803"/>
    <cellStyle name="20% - 强调文字颜色 4 8" xfId="804"/>
    <cellStyle name="好_2009年一般性转移支付标准工资_地方配套按人均增幅控制8.30一般预算平均增幅、人均可用财力平均增幅两次控制、社会治安系数调整、案件数调整xl 3_2016年旬月报表(1)" xfId="805"/>
    <cellStyle name="好_2008年县级公安保障标准落实奖励经费分配测算" xfId="806"/>
    <cellStyle name="千位分隔[0]" xfId="807" builtinId="6"/>
    <cellStyle name="差_县级公安机关公用经费标准奖励测算方案（定稿） 3" xfId="808"/>
    <cellStyle name="40% - 强调文字颜色 3 7 2" xfId="809"/>
    <cellStyle name="_2011年广西城乡风貌改造三期工程综合整治项目进度表6.07" xfId="810"/>
    <cellStyle name="好_2007年政法部门业务指标 3_2016年6旬月报表(1)" xfId="811"/>
    <cellStyle name="好_2009年一般性转移支付标准工资_不用软件计算9.1不考虑经费管理评价xl 2 2_2016年6旬月报表(1)" xfId="812"/>
    <cellStyle name="差_融资完成情况统计表 2 2_2016年6旬月报表(1)" xfId="813"/>
    <cellStyle name="强调文字颜色 1 3 3" xfId="814"/>
    <cellStyle name="差_M03 2 2" xfId="815"/>
    <cellStyle name="_ET_STYLE_NoName_00__Book1_2_来宾市2011年下半年BT融资建设项目计划表201108081" xfId="816"/>
    <cellStyle name="20% - 强调文字颜色 5 10" xfId="817"/>
    <cellStyle name="差_1110洱源县 3_2016年6旬月报表(1)" xfId="818"/>
    <cellStyle name="40% - 强调文字颜色 5 2 2 2 2" xfId="819"/>
    <cellStyle name="解释性文本 2" xfId="820"/>
    <cellStyle name="差_来宾市2011年下半年BT融资建设项目计划表201108081 3_2016年旬月报表(1)" xfId="821"/>
    <cellStyle name="60% - 强调文字颜色 2 8 2" xfId="822"/>
    <cellStyle name="好 4" xfId="823"/>
    <cellStyle name="60% - 强调文字颜色 5 3" xfId="824"/>
    <cellStyle name="60% - 强调文字颜色 4 3 3" xfId="825"/>
    <cellStyle name="标题 5_地方政府负有偿还责任的债务明细表（表1）" xfId="826"/>
    <cellStyle name="好_03昭通 3_2016年6旬月报表(1)" xfId="827"/>
    <cellStyle name="强调文字颜色 6 7" xfId="828"/>
    <cellStyle name="20% - 强调文字颜色 1 10" xfId="829"/>
    <cellStyle name="强调文字颜色 3 7 2" xfId="830"/>
    <cellStyle name="好_Book1_1_来宾市2011年下半年BT融资建设项目计划表201108081 3_2016年7旬月报表(1)" xfId="831"/>
    <cellStyle name="0,0&#13;&#10;NA&#13;&#10;" xfId="832"/>
    <cellStyle name="好_2006年水利统计指标统计表 2 2_2016年6旬月报表(1)" xfId="833"/>
    <cellStyle name="40% - 强调文字颜色 5 2_(融安县）2017年政府新增一般债券资金安排使用表" xfId="834"/>
    <cellStyle name="Calculation_社会保险基金预算调整表" xfId="835"/>
    <cellStyle name="20% - 强调文字颜色 5 9 2" xfId="836"/>
    <cellStyle name="好_2007年政法部门业务指标 2 2_2016年7旬月报表(1)" xfId="837"/>
    <cellStyle name="20% - 强调文字颜色 3 7" xfId="838"/>
    <cellStyle name="差_2009年一般性转移支付标准工资_地方配套按人均增幅控制8.30一般预算平均增幅、人均可用财力平均增幅两次控制、社会治安系数调整、案件数调整xl 3_2016年6旬月报表(1)" xfId="839"/>
    <cellStyle name="_Book1" xfId="840"/>
    <cellStyle name="20% - Accent2 2" xfId="841"/>
    <cellStyle name="好_2009年一般性转移支付标准工资_地方配套按人均增幅控制8.30一般预算平均增幅、人均可用财力平均增幅两次控制、社会治安系数调整、案件数调整xl 2 2_2016年6旬月报表(1)" xfId="842"/>
    <cellStyle name="Input 4" xfId="843"/>
    <cellStyle name="差_Book1_Book1_1" xfId="844"/>
    <cellStyle name="40% - 强调文字颜色 2 9 2" xfId="845"/>
    <cellStyle name="60% - 强调文字颜色 4 9" xfId="846"/>
    <cellStyle name="差_奖励补助测算7.23 2 2" xfId="847"/>
    <cellStyle name="40% - Accent1 3" xfId="848"/>
    <cellStyle name="差_00省级(打印) 2 2" xfId="849"/>
    <cellStyle name="Heading 3" xfId="850"/>
    <cellStyle name="40% - 强调文字颜色 3 3 2 2" xfId="851"/>
    <cellStyle name="差_2008云南省分县市中小学教职工统计表（教育厅提供） 3_2016年6旬月报表(1)" xfId="852"/>
    <cellStyle name="Normal_!!!GO" xfId="853"/>
    <cellStyle name="好_工程建设管理台帐(7月）" xfId="854"/>
    <cellStyle name="汇总 2" xfId="855"/>
    <cellStyle name="输入 3 2" xfId="856"/>
    <cellStyle name="20% - 强调文字颜色 1 5 2" xfId="857"/>
    <cellStyle name="差_2009年一般性转移支付标准工资_奖励补助测算5.22测试 3_2016年7旬月报表(1)" xfId="858"/>
    <cellStyle name="千位分隔[0] 2 2" xfId="859"/>
    <cellStyle name="好_M03 3_2016年旬月报表(1)" xfId="860"/>
    <cellStyle name="差_Book1_Book1 2 2_2016年6旬月报表(1)" xfId="861"/>
    <cellStyle name="好_奖励补助测算7.25 2 2" xfId="862"/>
    <cellStyle name="好_云南省2008年转移支付测算——州市本级考核部分及政策性测算 2" xfId="863"/>
    <cellStyle name="差_奖励补助测算7.25 4_2016年7旬月报表(1)" xfId="864"/>
    <cellStyle name="Good 2 2" xfId="865"/>
    <cellStyle name="好_Book1_融资完成情况统计表" xfId="866"/>
    <cellStyle name="好_县级基础数据 2" xfId="867"/>
    <cellStyle name="40% - 强调文字颜色 4 3 2" xfId="868"/>
    <cellStyle name="差_奖励补助测算5.23新 3_2016年旬月报表(1)" xfId="869"/>
    <cellStyle name="好_云南省2008年中小学教职工情况（教育厅提供20090101加工整理） 2" xfId="870"/>
    <cellStyle name="差_教育厅提供义务教育及高中教师人数（2009年1月6日） 3" xfId="871"/>
    <cellStyle name="60% - 强调文字颜色 2 10" xfId="872"/>
    <cellStyle name="差_2009年一般性转移支付标准工资_奖励补助测算5.24冯铸 2" xfId="873"/>
    <cellStyle name="40% - 强调文字颜色 3" xfId="874" builtinId="39"/>
    <cellStyle name="差_05玉溪 3" xfId="875"/>
    <cellStyle name="Accent4 - 60% 2" xfId="876"/>
    <cellStyle name="_平台公司政府性债务余额明细表" xfId="877"/>
    <cellStyle name="好_Book1_1_来宾市2011年下半年BT融资建设项目计划表201108081 3" xfId="878"/>
    <cellStyle name="Note 2" xfId="879"/>
    <cellStyle name="60% - 强调文字颜色 2 4 2" xfId="880"/>
    <cellStyle name="差_云南省2008年中小学教职工情况（教育厅提供20090101加工整理） 2 2_2016年6旬月报表(1)" xfId="881"/>
    <cellStyle name="20% - 强调文字颜色 1 8 2" xfId="882"/>
    <cellStyle name="标题 3 2 3" xfId="883"/>
    <cellStyle name="输入 6 2" xfId="884"/>
    <cellStyle name="差_卫生部门 2 2_2016年6旬月报表(1)" xfId="885"/>
    <cellStyle name="好_财政供养人员 3_2016年7旬月报表(1)" xfId="886"/>
    <cellStyle name="40% - 强调文字颜色 1 10" xfId="887"/>
    <cellStyle name="Accent4 5" xfId="888"/>
    <cellStyle name="常规 2 2 2 2" xfId="889"/>
    <cellStyle name="计算 10" xfId="890"/>
    <cellStyle name="20% - Accent3" xfId="891"/>
    <cellStyle name="好_0502通海县" xfId="892"/>
    <cellStyle name="60% - 强调文字颜色 5 6 2" xfId="893"/>
    <cellStyle name="20% - 强调文字颜色 3 5" xfId="894"/>
    <cellStyle name="60% - 强调文字颜色 1 2" xfId="895"/>
    <cellStyle name="常规 2 3 2" xfId="896"/>
    <cellStyle name="好_2009年一般性转移支付标准工资_奖励补助测算5.24冯铸 2 2_2016年6旬月报表(1)" xfId="897"/>
    <cellStyle name="好_1110洱源县 2 2_2016年旬月报表(1)" xfId="898"/>
    <cellStyle name="20% - 强调文字颜色 3 3" xfId="899"/>
    <cellStyle name="好_2007年检察院案件数 2 2" xfId="900"/>
    <cellStyle name="警告文本 2 2 2" xfId="901"/>
    <cellStyle name="20% - 强调文字颜色 4 2 2 3" xfId="902"/>
    <cellStyle name="强调文字颜色 1 2 2 2 2" xfId="903"/>
    <cellStyle name="60% - 强调文字颜色 3 4 2" xfId="904"/>
    <cellStyle name="20% - Accent3 2" xfId="905"/>
    <cellStyle name="Accent6 4" xfId="906"/>
    <cellStyle name="输入 9_社会保险基金预算调整表" xfId="907"/>
    <cellStyle name="好_0502通海县 2" xfId="908"/>
    <cellStyle name="60% - 强调文字颜色 3 9 2" xfId="909"/>
    <cellStyle name="样式 1" xfId="910"/>
    <cellStyle name="40% - Accent6 2 2" xfId="911"/>
    <cellStyle name="输出 3 3" xfId="912"/>
    <cellStyle name="60% - 强调文字颜色 2 2" xfId="913"/>
    <cellStyle name="常规 2 4 2" xfId="914"/>
    <cellStyle name="好_奖励补助测算5.23新 2 2_2016年旬月报表(1)" xfId="915"/>
    <cellStyle name="Accent5 - 40%" xfId="916"/>
    <cellStyle name="好_奖励补助测算5.24冯铸 2 2_2016年7旬月报表(1)" xfId="917"/>
    <cellStyle name="好_下半年禁毒办案经费分配2544.3万元" xfId="918"/>
    <cellStyle name="差 9" xfId="919"/>
    <cellStyle name="差_奖励补助测算5.23新 3_2016年6旬月报表(1)" xfId="920"/>
    <cellStyle name="强调文字颜色 4 2 2 3" xfId="921"/>
    <cellStyle name="_Book1_5" xfId="922"/>
    <cellStyle name="差_奖励补助测算5.22测试 2 2_2016年6旬月报表(1)" xfId="923"/>
    <cellStyle name="强调文字颜色 5 11" xfId="924"/>
    <cellStyle name="60% - 强调文字颜色 4 9 2" xfId="925"/>
    <cellStyle name="差_2009年一般性转移支付标准工资_地方配套按人均增幅控制8.30xl 2 2_2016年6旬月报表(1)" xfId="926"/>
    <cellStyle name="Accent4 - 20%" xfId="927"/>
    <cellStyle name="好_2009年一般性转移支付标准工资_~4190974 2" xfId="928"/>
    <cellStyle name="解释性文本 6" xfId="929"/>
    <cellStyle name="20% - 强调文字颜色 5 2 2" xfId="930"/>
    <cellStyle name="40% - 强调文字颜色 1 5 2" xfId="931"/>
    <cellStyle name="好_奖励补助测算5.22测试 3" xfId="932"/>
    <cellStyle name="20% - 强调文字颜色 3" xfId="933" builtinId="38"/>
    <cellStyle name="强调文字颜色 2 3" xfId="934"/>
    <cellStyle name="检查单元格 2 2 3" xfId="935"/>
    <cellStyle name="后继超级链接 2" xfId="936"/>
    <cellStyle name="好_指标四 3_2016年6旬月报表(1)" xfId="937"/>
    <cellStyle name="强调文字颜色 2 8" xfId="938"/>
    <cellStyle name="好_0502通海县 3_2016年旬月报表(1)" xfId="939"/>
    <cellStyle name="差_业务工作量指标 3_2016年旬月报表(1)" xfId="940"/>
    <cellStyle name="强调文字颜色 1 2 3" xfId="941"/>
    <cellStyle name="好_指标四 2 2_2016年旬月报表(1)" xfId="942"/>
    <cellStyle name="好_M01-2(州市补助收入) 3" xfId="943"/>
    <cellStyle name="差_地方配套按人均增幅控制8.31（调整结案率后）xl 2 2_2016年7旬月报表(1)" xfId="944"/>
    <cellStyle name="差_2009年一般性转移支付标准工资_奖励补助测算7.25 (version 1) (version 1) 2" xfId="945"/>
    <cellStyle name="适中 3" xfId="946"/>
    <cellStyle name="强调文字颜色 1 5" xfId="947"/>
    <cellStyle name="好_奖励补助测算5.23新" xfId="948"/>
    <cellStyle name="差_1110洱源县 3" xfId="949"/>
    <cellStyle name="好_Book1_Book1 2" xfId="950"/>
    <cellStyle name="_20100326高清市院遂宁检察院1080P配置清单26日改" xfId="951"/>
    <cellStyle name="20% - 强调文字颜色 2 2 2 2 2" xfId="952"/>
    <cellStyle name="差" xfId="953" builtinId="27"/>
    <cellStyle name="20% - 强调文字颜色 4 5 2" xfId="954"/>
    <cellStyle name="检查单元格" xfId="955" builtinId="23"/>
    <cellStyle name="差_教育厅提供义务教育及高中教师人数（2009年1月6日） 3_2016年6旬月报表(1)" xfId="956"/>
    <cellStyle name="20% - 强调文字颜色 6 2 2 2" xfId="957"/>
    <cellStyle name="好_奖励补助测算7.25 (version 1) (version 1) 3" xfId="958"/>
    <cellStyle name="40% - 强调文字颜色 3 2_(融安县）2017年政府新增一般债券资金安排使用表" xfId="959"/>
    <cellStyle name="好_县级公安机关公用经费标准奖励测算方案（定稿） 3_2016年7旬月报表(1)" xfId="960"/>
    <cellStyle name="常规 2" xfId="961"/>
    <cellStyle name="警告文本 3 2" xfId="962"/>
    <cellStyle name="60% - Accent1 2 2" xfId="963"/>
    <cellStyle name="好_2009年一般性转移支付标准工资_奖励补助测算7.23 3_2016年旬月报表(1)" xfId="964"/>
    <cellStyle name="好_基础数据分析 2 2_2016年旬月报表(1)" xfId="965"/>
    <cellStyle name="好_2006年全省财力计算表（中央、决算） 3_2016年6旬月报表(1)" xfId="966"/>
    <cellStyle name="好_云南省2008年转移支付测算——州市本级考核部分及政策性测算 3_2016年旬月报表(1)" xfId="967"/>
    <cellStyle name="百分比 3 2" xfId="968"/>
    <cellStyle name="差_奖励补助测算7.25 4_2016年6旬月报表(1)" xfId="969"/>
    <cellStyle name="Accent6 - 40% 2" xfId="970"/>
    <cellStyle name="输入 6_社会保险基金预算调整表" xfId="971"/>
    <cellStyle name="已访问的超链接" xfId="972" builtinId="9"/>
    <cellStyle name="强调文字颜色 1 3" xfId="973"/>
    <cellStyle name="差_2009年一般性转移支付标准工资_奖励补助测算5.22测试 2 2_2016年6旬月报表(1)" xfId="974"/>
    <cellStyle name="标题 1 9 2" xfId="975"/>
    <cellStyle name="计算 7_社会保险基金预算调整表" xfId="976"/>
    <cellStyle name="60% - 强调文字颜色 3 2 2 2 2" xfId="977"/>
    <cellStyle name="好_桂投9月报统计局 3_2016年6旬月报表(1)" xfId="978"/>
    <cellStyle name="差_2006年水利统计指标统计表 3_2016年6旬月报表(1)" xfId="979"/>
    <cellStyle name="好_1110洱源县 3_2016年旬月报表(1)" xfId="980"/>
    <cellStyle name="20% - 强调文字颜色 2 2_(融安县）2017年政府新增一般债券资金安排使用表" xfId="981"/>
    <cellStyle name="警告文本 2 3" xfId="982"/>
    <cellStyle name="输入 5" xfId="983"/>
    <cellStyle name="好_~4190974 3_2016年7旬月报表(1)" xfId="984"/>
    <cellStyle name="差_2006年基础数据 2" xfId="985"/>
    <cellStyle name="40% - 强调文字颜色 2 7 2" xfId="986"/>
    <cellStyle name="20% - 强调文字颜色 3 2 2" xfId="987"/>
    <cellStyle name="强调文字颜色 1 9 2" xfId="988"/>
    <cellStyle name="适中 7 2" xfId="989"/>
    <cellStyle name="Input 2" xfId="990"/>
    <cellStyle name="Mon閠aire_!!!GO" xfId="991"/>
    <cellStyle name="Heading 2" xfId="992"/>
    <cellStyle name="20% - 强调文字颜色 3 2" xfId="993"/>
    <cellStyle name="好_2007年检察院案件数 3_2016年6旬月报表(1)" xfId="994"/>
    <cellStyle name="_ET_STYLE_NoName_00__Book1_来宾市2011年下半年BT融资建设项目计划表201108081" xfId="995"/>
    <cellStyle name="差_汇总 2 2_2016年7旬月报表(1)" xfId="996"/>
    <cellStyle name="检查单元格 5" xfId="997"/>
    <cellStyle name="60% - Accent4" xfId="998"/>
    <cellStyle name="_Book1_4 2" xfId="999"/>
    <cellStyle name="Accent4 - 40%" xfId="1000"/>
    <cellStyle name="60% - 强调文字颜色 4 5 2" xfId="1001"/>
    <cellStyle name="20% - Accent2" xfId="1002"/>
    <cellStyle name="Date" xfId="1003"/>
    <cellStyle name="差_2011.7" xfId="1004"/>
    <cellStyle name="差_M03 3_2016年7旬月报表(1)" xfId="1005"/>
    <cellStyle name="40% - 强调文字颜色 1 4" xfId="1006"/>
    <cellStyle name="标题 6 2" xfId="1007"/>
    <cellStyle name="差_奖励补助测算7.25 2 2_2016年6旬月报表(1)" xfId="1008"/>
    <cellStyle name="好_融资完成情况统计表 3" xfId="1009"/>
    <cellStyle name="好_05玉溪 2 2_2016年7旬月报表(1)" xfId="1010"/>
    <cellStyle name="好_奖励补助测算5.23新 2 2_2016年7旬月报表(1)" xfId="1011"/>
    <cellStyle name="60% - 强调文字颜色 3 6 2" xfId="1012"/>
    <cellStyle name="40% - 强调文字颜色 4 2 2 2" xfId="1013"/>
    <cellStyle name="差_汇总-县级财政报表附表 3_2016年旬月报表(1)" xfId="1014"/>
    <cellStyle name="40% - 强调文字颜色 6 3 2" xfId="1015"/>
    <cellStyle name="Accent5 - 20% 2" xfId="1016"/>
    <cellStyle name="20% - 强调文字颜色 6" xfId="1017" builtinId="50"/>
    <cellStyle name="标题 3 4_社会保险基金预算调整表" xfId="1018"/>
    <cellStyle name="标题 1 3_社会保险基金预算调整表" xfId="1019"/>
    <cellStyle name="Accent2 - 20% 3" xfId="1020"/>
    <cellStyle name="差_530623_2006年县级财政报表附表 2" xfId="1021"/>
    <cellStyle name="40% - 强调文字颜色 6 5" xfId="1022"/>
    <cellStyle name="解释性文本 2 3" xfId="1023"/>
    <cellStyle name="好_汇总-县级财政报表附表" xfId="1024"/>
    <cellStyle name="输入 3 3" xfId="1025"/>
    <cellStyle name="检查单元格 2 2 2_社会保险基金预算调整表" xfId="1026"/>
    <cellStyle name="20% - 强调文字颜色 5" xfId="1027" builtinId="46"/>
    <cellStyle name="差_卫生部门 2 2" xfId="1028"/>
    <cellStyle name="常规 4 4 2" xfId="1029"/>
    <cellStyle name="20% - 强调文字颜色 4 10 2" xfId="1030"/>
    <cellStyle name="好_下半年禁吸戒毒经费1000万元 2 2" xfId="1031"/>
    <cellStyle name="输出 3" xfId="1032"/>
    <cellStyle name="60% - 强调文字颜色 1 6" xfId="1033"/>
    <cellStyle name="差_2006年全省财力计算表（中央、决算） 2 2_2016年旬月报表(1)" xfId="1034"/>
    <cellStyle name="好_2017年地方财政预算表（国有资本经营部分）融安县" xfId="1035"/>
    <cellStyle name="输入 9 2" xfId="1036"/>
    <cellStyle name="标题 6" xfId="1037"/>
    <cellStyle name="差_业务工作量指标 2 2_2016年旬月报表(1)" xfId="1038"/>
    <cellStyle name="好_业务工作量指标 2" xfId="1039"/>
    <cellStyle name="40% - 强调文字颜色 4" xfId="1040" builtinId="43"/>
    <cellStyle name="20% - 强调文字颜色 1 2" xfId="1041"/>
    <cellStyle name="好_奖励补助测算7.25 (version 1) (version 1) 2 2_2016年旬月报表(1)" xfId="1042"/>
    <cellStyle name="_ET_STYLE_NoName_00__来宾市2011年下半年BT融资建设项目计划表201108081" xfId="1043"/>
    <cellStyle name="链接单元格 8 2" xfId="1044"/>
    <cellStyle name="40% - 强调文字颜色 3 8" xfId="1045"/>
    <cellStyle name="Accent4 2" xfId="1046"/>
    <cellStyle name="20% - 强调文字颜色 5 8" xfId="1047"/>
    <cellStyle name="20% - 强调文字颜色 5 7 2" xfId="1048"/>
    <cellStyle name="差_~5676413 3_2016年6旬月报表(1)" xfId="1049"/>
    <cellStyle name="20% - Accent4" xfId="1050"/>
    <cellStyle name="差_Book1_Book1 3_2016年6旬月报表(1)" xfId="1051"/>
    <cellStyle name="_ET_STYLE_NoName_00__Book1_2" xfId="1052"/>
    <cellStyle name="差_2009年一般性转移支付标准工资 3_2016年7旬月报表(1)" xfId="1053"/>
    <cellStyle name="Accent2 - 20% 2 2" xfId="1054"/>
    <cellStyle name="标题 4 9" xfId="1055"/>
    <cellStyle name="差_2009年一般性转移支付标准工资_~5676413 3" xfId="1056"/>
    <cellStyle name="20% - 强调文字颜色 3 2 2 3" xfId="1057"/>
    <cellStyle name="差_县级公安机关公用经费标准奖励测算方案（定稿） 3_2016年6旬月报表(1)" xfId="1058"/>
    <cellStyle name="强调文字颜色 3 8 2" xfId="1059"/>
    <cellStyle name="好_2007年检察院案件数 2" xfId="1060"/>
    <cellStyle name="20% - Accent5 2" xfId="1061"/>
    <cellStyle name="60% - 强调文字颜色 4 3" xfId="1062"/>
    <cellStyle name="60% - 强调文字颜色 4 2 2 3" xfId="1063"/>
    <cellStyle name="差_Book1_工程建设管理台帐(7月） 2_2016年7旬月报表(1)" xfId="1064"/>
    <cellStyle name="60% - 强调文字颜色 4 2 3" xfId="1065"/>
    <cellStyle name="差_Book1_2011.7 3" xfId="1066"/>
    <cellStyle name="标题 10 2" xfId="1067"/>
    <cellStyle name="差_2009年一般性转移支付标准工资 3" xfId="1068"/>
    <cellStyle name="好_Book1_3 3_2016年6旬月报表(1)" xfId="1069"/>
    <cellStyle name="差_下半年禁毒办案经费分配2544.3万元" xfId="1070"/>
    <cellStyle name="好_1003牟定县" xfId="1071"/>
    <cellStyle name="差_2006年全省财力计算表（中央、决算）" xfId="1072"/>
    <cellStyle name="计算 6" xfId="1073"/>
    <cellStyle name="Check Cell 2_社会保险基金预算调整表" xfId="1074"/>
    <cellStyle name="60% - 强调文字颜色 2 2 3" xfId="1075"/>
    <cellStyle name="20% - 强调文字颜色 5 11" xfId="1076"/>
    <cellStyle name="好_2009年一般性转移支付标准工资_地方配套按人均增幅控制8.30一般预算平均增幅、人均可用财力平均增幅两次控制、社会治安系数调整、案件数调整xl 2" xfId="1077"/>
    <cellStyle name="强调文字颜色 3 9" xfId="1078"/>
    <cellStyle name="强调文字颜色 2 3 2" xfId="1079"/>
    <cellStyle name="链接单元格 2 3" xfId="1080"/>
    <cellStyle name="40% - 强调文字颜色 6 11" xfId="1081"/>
    <cellStyle name="好_0502通海县 2 2_2016年6旬月报表(1)" xfId="1082"/>
    <cellStyle name="60% - 强调文字颜色 4 7" xfId="1083"/>
    <cellStyle name="Accent6 - 60% 2 2" xfId="1084"/>
    <cellStyle name="好_2009年一般性转移支付标准工资_地方配套按人均增幅控制8.31（调整结案率后）xl 2 2" xfId="1085"/>
    <cellStyle name="Accent6 - 40% 2 2" xfId="1086"/>
    <cellStyle name="好_Book1" xfId="1087"/>
    <cellStyle name="百分比" xfId="1088" builtinId="5"/>
    <cellStyle name="好_530623_2006年县级财政报表附表 3_2016年7旬月报表(1)" xfId="1089"/>
    <cellStyle name="标题" xfId="1090" builtinId="15"/>
    <cellStyle name="好_2006年基础数据" xfId="1091"/>
    <cellStyle name="差_2009年一般性转移支付标准工资_奖励补助测算7.25 4" xfId="1092"/>
    <cellStyle name="_ET_STYLE_NoName_00__融资完成情况统计表" xfId="1093"/>
    <cellStyle name="好_0605石屏县 3_2016年旬月报表(1)" xfId="1094"/>
    <cellStyle name="差_Book1_3 2 2_2016年旬月报表(1)" xfId="1095"/>
    <cellStyle name="40% - 强调文字颜色 6 6 2" xfId="1096"/>
    <cellStyle name="汇总 6 2" xfId="1097"/>
    <cellStyle name="好_义务教育阶段教职工人数（教育厅提供最终） 2 2_2016年6旬月报表(1)" xfId="1098"/>
    <cellStyle name="20% - Accent5" xfId="1099"/>
    <cellStyle name="差 8" xfId="1100"/>
    <cellStyle name="差_2009年一般性转移支付标准工资_奖励补助测算5.22测试 2 2_2016年旬月报表(1)" xfId="1101"/>
    <cellStyle name="60% - 强调文字颜色 4 11" xfId="1102"/>
    <cellStyle name="好_汇总 3_2016年6旬月报表(1)" xfId="1103"/>
    <cellStyle name="20% - 强调文字颜色 2 4 2" xfId="1104"/>
    <cellStyle name="40% - Accent6 2" xfId="1105"/>
    <cellStyle name="标题 1 8" xfId="1106"/>
    <cellStyle name="好_财政供养人员 3_2016年6旬月报表(1)" xfId="1107"/>
    <cellStyle name="60% - 强调文字颜色 6 9 2" xfId="1108"/>
    <cellStyle name="好_县级公安机关公用经费标准奖励测算方案（定稿） 2 2_2016年6旬月报表(1)" xfId="1109"/>
    <cellStyle name="常规 5 2" xfId="1110"/>
    <cellStyle name="40% - Accent4 2" xfId="1111"/>
    <cellStyle name="千位分隔" xfId="1112" builtinId="3"/>
    <cellStyle name="差_第五部分(才淼、饶永宏） 2 2_2016年旬月报表(1)" xfId="1113"/>
    <cellStyle name="好_2009年一般性转移支付标准工资_奖励补助测算5.23新 2 2_2016年6旬月报表(1)" xfId="1114"/>
    <cellStyle name="注释" xfId="1115" builtinId="10"/>
    <cellStyle name="60% - 强调文字颜色 2 2 2 2" xfId="1116"/>
    <cellStyle name="好_工程建设管理台帐(7月） 2 2_2016年7旬月报表(1)" xfId="1117"/>
    <cellStyle name="60% - 强调文字颜色 6 2 3" xfId="1118"/>
    <cellStyle name="差_2006年全省财力计算表（中央、决算） 2" xfId="1119"/>
    <cellStyle name="40% - 强调文字颜色 4 9 2" xfId="1120"/>
    <cellStyle name="差_2006年水利统计指标统计表 2 2_2016年6旬月报表(1)" xfId="1121"/>
    <cellStyle name="40% - 强调文字颜色 4 5 2" xfId="1122"/>
    <cellStyle name="好_财政供养人员 2 2" xfId="1123"/>
    <cellStyle name="40% - 强调文字颜色 3 3 3" xfId="1124"/>
    <cellStyle name="百分比 4" xfId="1125"/>
    <cellStyle name="好_工程建设管理台帐(7月） 3_2016年旬月报表(1)" xfId="1126"/>
    <cellStyle name="好 3" xfId="1127"/>
    <cellStyle name="40% - Accent2 3" xfId="1128"/>
    <cellStyle name="20% - 强调文字颜色 3 5 2" xfId="1129"/>
    <cellStyle name="常规 3 6" xfId="1130"/>
    <cellStyle name="好_~4190974 2 2_2016年6旬月报表(1)" xfId="1131"/>
    <cellStyle name="60% - 强调文字颜色 3 10" xfId="1132"/>
    <cellStyle name="Accent5 2" xfId="1133"/>
    <cellStyle name="60% - Accent2 3" xfId="1134"/>
    <cellStyle name="差_00省级(定稿) 2 2_2016年6旬月报表(1)" xfId="1135"/>
    <cellStyle name="货币" xfId="1136" builtinId="4"/>
    <cellStyle name="日期" xfId="1137"/>
    <cellStyle name="差_2009年一般性转移支付标准工资_奖励补助测算7.23 2 2_2016年旬月报表(1)" xfId="1138"/>
    <cellStyle name="注释 2 3" xfId="1139"/>
    <cellStyle name="差 7" xfId="1140"/>
    <cellStyle name="差_奖励补助测算7.25 (version 1) (version 1) 3_2016年7旬月报表(1)" xfId="1141"/>
    <cellStyle name="好_~5676413 3_2016年7旬月报表(1)" xfId="1142"/>
    <cellStyle name="差 2 2" xfId="1143"/>
    <cellStyle name="标题 3 7 2" xfId="1144"/>
    <cellStyle name="Explanatory Text" xfId="1145"/>
    <cellStyle name="20% - 强调文字颜色 4 2 2 2" xfId="1146"/>
    <cellStyle name="60% - 强调文字颜色 1" xfId="1147" builtinId="32"/>
    <cellStyle name="60% - 强调文字颜色 3 7" xfId="1148"/>
    <cellStyle name="60% - 强调文字颜色 1 2 3" xfId="1149"/>
    <cellStyle name="好_桂投9月报统计局 3_2016年7旬月报表(1)" xfId="1150"/>
    <cellStyle name="好_工程建设管理台帐(7月） 2 2_2016年旬月报表(1)" xfId="1151"/>
    <cellStyle name="20% - 强调文字颜色 4" xfId="1152" builtinId="42"/>
    <cellStyle name="差_2009年一般性转移支付标准工资 2" xfId="1153"/>
    <cellStyle name="Check Cell 2" xfId="1154"/>
    <cellStyle name="20% - 强调文字颜色 6 5 2" xfId="1155"/>
    <cellStyle name="40% - 强调文字颜色 6" xfId="1156" builtinId="51"/>
    <cellStyle name="差_2009年一般性转移支付标准工资_奖励补助测算5.24冯铸" xfId="1157"/>
    <cellStyle name="_ET_STYLE_NoName_00__附件1：基数核对表" xfId="1158"/>
    <cellStyle name="差_00省级(打印) 3_2016年6旬月报表(1)" xfId="1159"/>
    <cellStyle name="Accent4 - 60%" xfId="1160"/>
    <cellStyle name="60% - 强调文字颜色 2 7 2" xfId="1161"/>
    <cellStyle name="Accent3 - 20% 3" xfId="1162"/>
    <cellStyle name="差_05玉溪 3_2016年旬月报表(1)" xfId="1163"/>
    <cellStyle name="40% - 强调文字颜色 3 10" xfId="1164"/>
    <cellStyle name="好_05玉溪 3" xfId="1165"/>
    <cellStyle name="差_下半年禁吸戒毒经费1000万元 3_2016年6旬月报表(1)" xfId="1166"/>
    <cellStyle name="Accent1 4" xfId="1167"/>
    <cellStyle name="链接单元格" xfId="1168" builtinId="24"/>
    <cellStyle name="好_2009年一般性转移支付标准工资_~5676413 3" xfId="1169"/>
    <cellStyle name="差_Book1_2011.7" xfId="1170"/>
    <cellStyle name="60% - 强调文字颜色 4 2" xfId="1171"/>
    <cellStyle name="40% - 强调文字颜色 2 11" xfId="1172"/>
    <cellStyle name="标题 1 5_社会保险基金预算调整表" xfId="1173"/>
    <cellStyle name="常规 2 6 2" xfId="1174"/>
    <cellStyle name="60% - 强调文字颜色 4 2 2 2 2" xfId="1175"/>
    <cellStyle name="好_教育厅提供义务教育及高中教师人数（2009年1月6日）" xfId="1176"/>
    <cellStyle name="60% - 强调文字颜色 4" xfId="1177" builtinId="44"/>
    <cellStyle name="常规 2 6" xfId="1178"/>
    <cellStyle name="好_2006年基础数据 3_2016年旬月报表(1)" xfId="1179"/>
    <cellStyle name="差_Book1_2011.7 2" xfId="1180"/>
    <cellStyle name="40% - 强调文字颜色 6 2_(融安县）2017年政府新增一般债券资金安排使用表" xfId="1181"/>
    <cellStyle name="强调文字颜色 5 4" xfId="1182"/>
    <cellStyle name="计算 3 3" xfId="1183"/>
    <cellStyle name="6mal" xfId="1184"/>
    <cellStyle name="输出 2_(融安县）2017年政府新增一般债券资金安排使用表" xfId="1185"/>
    <cellStyle name="20% - 强调文字颜色 4 6" xfId="1186"/>
    <cellStyle name="好_2008云南省分县市中小学教职工统计表（教育厅提供） 2 2" xfId="1187"/>
    <cellStyle name="60% - 强调文字颜色 3" xfId="1188" builtinId="40"/>
    <cellStyle name="好_2009年一般性转移支付标准工资 3_2016年6旬月报表(1)" xfId="1189"/>
    <cellStyle name="差_教师绩效工资测算表（离退休按各地上报数测算）2009年1月1日 2" xfId="1190"/>
    <cellStyle name="常规 2 5" xfId="1191"/>
    <cellStyle name="好_00省级(打印) 3_2016年7旬月报表(1)" xfId="1192"/>
    <cellStyle name="_ET_STYLE_NoName_00__Book1_1_来宾市2011年下半年BT融资建设项目计划表201108081" xfId="1193"/>
    <cellStyle name="Accent1 - 20% 2" xfId="1194"/>
    <cellStyle name="差_2009年一般性转移支付标准工资_地方配套按人均增幅控制8.31（调整结案率后）xl 3" xfId="1195"/>
    <cellStyle name="60% - 强调文字颜色 6 5 2" xfId="1196"/>
    <cellStyle name="Millares_96 Risk" xfId="1197"/>
    <cellStyle name="40% - 强调文字颜色 1 8 2" xfId="1198"/>
    <cellStyle name="好 10 2" xfId="1199"/>
    <cellStyle name="适中" xfId="1200" builtinId="28"/>
    <cellStyle name="Title 2" xfId="1201"/>
    <cellStyle name="好_Book1_2011.7 3_2016年6旬月报表(1)" xfId="1202"/>
    <cellStyle name="60% - 强调文字颜色 2 9 2" xfId="1203"/>
    <cellStyle name="检查单元格 10 2" xfId="1204"/>
    <cellStyle name="好_2009年一般性转移支付标准工资_地方配套按人均增幅控制8.31（调整结案率后）xl 2 2_2016年6旬月报表(1)" xfId="1205"/>
    <cellStyle name="差_2009年一般性转移支付标准工资_~4190974 3_2016年旬月报表(1)" xfId="1206"/>
    <cellStyle name="40% - Accent5 2 2" xfId="1207"/>
    <cellStyle name="标题 13" xfId="1208"/>
    <cellStyle name="20% - 强调文字颜色 3 2 3" xfId="1209"/>
    <cellStyle name="60% - 强调文字颜色 1 9" xfId="1210"/>
    <cellStyle name="输出 6" xfId="1211"/>
    <cellStyle name="Accent1 2" xfId="1212"/>
    <cellStyle name="常规 4 8 2" xfId="1213"/>
    <cellStyle name="差_2011.7 2_2016年旬月报表(1)" xfId="1214"/>
    <cellStyle name="差_融资完成情况统计表 3_2016年7旬月报表(1)" xfId="1215"/>
    <cellStyle name="常规 7 2" xfId="1216"/>
    <cellStyle name="Input 5" xfId="1217"/>
    <cellStyle name="好_Book1_1_2011.7 2 2" xfId="1218"/>
    <cellStyle name="差_2009年一般性转移支付标准工资_~4190974 2 2_2016年旬月报表(1)" xfId="1219"/>
    <cellStyle name="40% - 强调文字颜色 1" xfId="1220" builtinId="31"/>
    <cellStyle name="Accent6 - 20%" xfId="1221"/>
    <cellStyle name="好_2009年一般性转移支付标准工资_奖励补助测算7.23 2 2_2016年7旬月报表(1)" xfId="1222"/>
    <cellStyle name="货币[0]" xfId="1223" builtinId="7"/>
    <cellStyle name="差_工程建设管理台帐(7月） 2" xfId="1224"/>
    <cellStyle name="强调文字颜色 2 2 2 2" xfId="1225"/>
    <cellStyle name="差_2006年全省财力计算表（中央、决算） 2 2_2016年7旬月报表(1)" xfId="1226"/>
    <cellStyle name="Good 2" xfId="1227"/>
    <cellStyle name="差_2006年基础数据 3_2016年旬月报表(1)" xfId="1228"/>
    <cellStyle name="20% - 强调文字颜色 4 9 2" xfId="1229"/>
    <cellStyle name="好_00省级(打印) 2" xfId="1230"/>
    <cellStyle name="60% - 强调文字颜色 6 3" xfId="1231"/>
    <cellStyle name="20% - 强调文字颜色 1 2 2" xfId="1232"/>
    <cellStyle name="常规_2016年财政收支预算1－10表 (1)" xfId="1233"/>
    <cellStyle name="差_2007年检察院案件数 2 2_2016年7旬月报表(1)" xfId="1234"/>
    <cellStyle name="gcd_Book1" xfId="1235"/>
    <cellStyle name="40% - 强调文字颜色 6 7 2" xfId="1236"/>
    <cellStyle name="链接单元格 2 2_社会保险基金预算调整表" xfId="1237"/>
    <cellStyle name="Accent2 - 40% 2" xfId="1238"/>
    <cellStyle name="t_HVAC Equipment (3)_社会保险基金预算调整表" xfId="1239"/>
    <cellStyle name="好_检验表（调整后） 2" xfId="1240"/>
    <cellStyle name="20% - 强调文字颜色 6 8" xfId="1241"/>
    <cellStyle name="适中 3 2 2" xfId="1242"/>
    <cellStyle name="好_奖励补助测算5.23新 2 2" xfId="1243"/>
    <cellStyle name="20% - 强调文字颜色 5 8 2" xfId="1244"/>
    <cellStyle name="Accent4 2 2" xfId="1245"/>
    <cellStyle name="40% - 强调文字颜色 2" xfId="1246" builtinId="35"/>
    <cellStyle name="差_530623_2006年县级财政报表附表 2 2_2016年旬月报表(1)" xfId="1247"/>
    <cellStyle name="20% - 强调文字颜色 1 3 3" xfId="1248"/>
    <cellStyle name="差_2008云南省分县市中小学教职工统计表（教育厅提供） 3_2016年旬月报表(1)" xfId="1249"/>
    <cellStyle name="强调文字颜色 3 6" xfId="1250"/>
    <cellStyle name="差_2009年一般性转移支付标准工资_地方配套按人均增幅控制8.31（调整结案率后）xl 2 2_2016年6旬月报表(1)" xfId="1251"/>
    <cellStyle name="差_业务工作量指标 3_2016年6旬月报表(1)" xfId="1252"/>
    <cellStyle name="差 4 2" xfId="1253"/>
    <cellStyle name="标题 3 2 2_社会保险基金预算调整表" xfId="1254"/>
    <cellStyle name="好_地方配套按人均增幅控制8.31（调整结案率后）xl 3_2016年6旬月报表(1)" xfId="1255"/>
    <cellStyle name="20% - 强调文字颜色 3 3 3" xfId="1256"/>
    <cellStyle name="Accent2 2" xfId="1257"/>
    <cellStyle name="差_00省级(定稿)" xfId="1258"/>
    <cellStyle name="20% - 强调文字颜色 5 5 2" xfId="1259"/>
    <cellStyle name="好_2009年一般性转移支付标准工资_~5676413 2 2" xfId="1260"/>
    <cellStyle name="20% - 强调文字颜色 3 8" xfId="1261"/>
    <cellStyle name="差_2009年一般性转移支付标准工资_不用软件计算9.1不考虑经费管理评价xl 2 2_2016年旬月报表(1)" xfId="1262"/>
    <cellStyle name="20% - 强调文字颜色 4 5" xfId="1263"/>
    <cellStyle name="60% - 强调文字颜色 5 7 2" xfId="1264"/>
    <cellStyle name="20% - 强调文字颜色 4 3 2" xfId="1265"/>
    <cellStyle name="好_2009年一般性转移支付标准工资_奖励补助测算7.25 2 2_2016年旬月报表(1)" xfId="1266"/>
    <cellStyle name="_Book1_3" xfId="1267"/>
    <cellStyle name="好_教育厅提供义务教育及高中教师人数（2009年1月6日） 3_2016年7旬月报表(1)" xfId="1268"/>
    <cellStyle name="60% - 强调文字颜色 3 3 2" xfId="1269"/>
    <cellStyle name="好_奖励补助测算5.24冯铸 3_2016年6旬月报表(1)" xfId="1270"/>
    <cellStyle name="40% - Accent6 3" xfId="1271"/>
    <cellStyle name="20% - 强调文字颜色 3 9 2" xfId="1272"/>
    <cellStyle name="40% - Accent3" xfId="1273"/>
    <cellStyle name="60% - 强调文字颜色 6 8" xfId="1274"/>
    <cellStyle name="Output 3" xfId="1275"/>
    <cellStyle name="20% - 强调文字颜色 4 11" xfId="1276"/>
    <cellStyle name="好_下半年禁吸戒毒经费1000万元 3" xfId="1277"/>
    <cellStyle name="60% - 强调文字颜色 3 2 2 3" xfId="1278"/>
    <cellStyle name="差_0605石屏县 2 2" xfId="1279"/>
    <cellStyle name="好_11大理 3_2016年6旬月报表(1)" xfId="1280"/>
    <cellStyle name="Accent6 2" xfId="1281"/>
    <cellStyle name="好_~5676413 2" xfId="1282"/>
    <cellStyle name="好_2009年一般性转移支付标准工资_地方配套按人均增幅控制8.31（调整结案率后）xl 2" xfId="1283"/>
    <cellStyle name="差_0605石屏县 3" xfId="1284"/>
    <cellStyle name="差_高中教师人数（教育厅1.6日提供） 3" xfId="1285"/>
    <cellStyle name="差_奖励补助测算5.22测试 2 2_2016年7旬月报表(1)" xfId="1286"/>
    <cellStyle name="好_Book1_1_来宾市2011年下半年BT融资建设项目计划表201108081 2 2" xfId="1287"/>
    <cellStyle name="差_奖励补助测算7.23 3_2016年旬月报表(1)" xfId="1288"/>
    <cellStyle name="计算 3 2_社会保险基金预算调整表" xfId="1289"/>
    <cellStyle name="60% - 强调文字颜色 5 2 2 2" xfId="1290"/>
    <cellStyle name="差_地方配套按人均增幅控制8.30xl 2" xfId="1291"/>
    <cellStyle name="差_教育厅提供义务教育及高中教师人数（2009年1月6日）" xfId="1292"/>
    <cellStyle name="差_奖励补助测算5.23新 2" xfId="1293"/>
    <cellStyle name="好_地方配套按人均增幅控制8.31（调整结案率后）xl 2" xfId="1294"/>
    <cellStyle name="输出 2 2" xfId="1295"/>
    <cellStyle name="60% - 强调文字颜色 1 5 2" xfId="1296"/>
    <cellStyle name="标题 3" xfId="1297" builtinId="18"/>
    <cellStyle name="差_奖励补助测算5.22测试 2" xfId="1298"/>
    <cellStyle name="标题 1 5 2" xfId="1299"/>
    <cellStyle name="Accent5_公安安全支出补充表5.14" xfId="1300"/>
    <cellStyle name="好_2009年一般性转移支付标准工资_地方配套按人均增幅控制8.30xl 2 2_2016年7旬月报表(1)" xfId="1301"/>
    <cellStyle name="Neutral 2 2" xfId="1302"/>
    <cellStyle name="60% - 强调文字颜色 2 9" xfId="1303"/>
    <cellStyle name="链接单元格 3_社会保险基金预算调整表" xfId="1304"/>
    <cellStyle name="_ET_STYLE_NoName_00__Sheet3" xfId="1305"/>
    <cellStyle name="常规 4" xfId="1306"/>
    <cellStyle name="Accent2 - 60% 2" xfId="1307"/>
    <cellStyle name="差_2009年一般性转移支付标准工资_奖励补助测算7.25 4_2016年6旬月报表(1)" xfId="1308"/>
    <cellStyle name="差_Book1_工程建设管理台帐(7月） 2_2016年6旬月报表(1)" xfId="1309"/>
    <cellStyle name="好_00省级(定稿) 3_2016年旬月报表(1)" xfId="1310"/>
    <cellStyle name="标题 4" xfId="1311" builtinId="19"/>
    <cellStyle name="差_奖励补助测算5.22测试 3" xfId="1312"/>
    <cellStyle name="常规 4 7 2" xfId="1313"/>
    <cellStyle name="输入 2 2_社会保险基金预算调整表" xfId="1314"/>
    <cellStyle name="40% - Accent6" xfId="1315"/>
    <cellStyle name="常规 2 9 2" xfId="1316"/>
    <cellStyle name="差_汇总 2 2_2016年旬月报表(1)" xfId="1317"/>
    <cellStyle name="标题 1 6" xfId="1318"/>
    <cellStyle name="Accent5 2 2" xfId="1319"/>
    <cellStyle name="60% - 强调文字颜色 3 10 2" xfId="1320"/>
    <cellStyle name="20% - 强调文字颜色 6 8 2" xfId="1321"/>
    <cellStyle name="40% - 强调文字颜色 4 3 3" xfId="1322"/>
    <cellStyle name="好_1110洱源县 2 2_2016年7旬月报表(1)" xfId="1323"/>
    <cellStyle name="好_指标四 2 2_2016年7旬月报表(1)" xfId="1324"/>
    <cellStyle name="差_Book1_1_来宾市2011年下半年BT融资建设项目计划表201108081" xfId="1325"/>
    <cellStyle name="60% - 强调文字颜色 4 4" xfId="1326"/>
    <cellStyle name="60% - 强调文字颜色 6" xfId="1327" builtinId="52"/>
    <cellStyle name="常规 2 8" xfId="1328"/>
    <cellStyle name="好_2009年一般性转移支付标准工资_奖励补助测算7.25 4_2016年7旬月报表(1)" xfId="1329"/>
    <cellStyle name="标题 4 8" xfId="1330"/>
    <cellStyle name="差_Book2 3_2016年6旬月报表(1)" xfId="1331"/>
    <cellStyle name="差_2009年一般性转移支付标准工资_奖励补助测算5.23新 3_2016年旬月报表(1)" xfId="1332"/>
    <cellStyle name="好_2007年人员分部门统计表 2" xfId="1333"/>
    <cellStyle name="20% - 强调文字颜色 4 3 3" xfId="1334"/>
    <cellStyle name="强调文字颜色 4" xfId="1335" builtinId="41"/>
    <cellStyle name="好_2009年一般性转移支付标准工资_奖励补助测算7.23 2" xfId="1336"/>
    <cellStyle name="差_1110洱源县 2 2_2016年6旬月报表(1)" xfId="1337"/>
    <cellStyle name="好_桂投9月报统计局 2 2" xfId="1338"/>
    <cellStyle name="40% - 强调文字颜色 2 6 2" xfId="1339"/>
    <cellStyle name="差_03昭通 3_2016年6旬月报表(1)" xfId="1340"/>
    <cellStyle name="好_2007年政法部门业务指标 2 2_2016年旬月报表(1)" xfId="1341"/>
    <cellStyle name="差_卫生部门 2 2_2016年7旬月报表(1)" xfId="1342"/>
    <cellStyle name="常规 2 2_（融安）2017年财政收支预算1－10表 (1.13)" xfId="1343"/>
    <cellStyle name="差_云南省2008年中小学教职工情况（教育厅提供20090101加工整理） 2 2_2016年7旬月报表(1)" xfId="1344"/>
    <cellStyle name="差_业务工作量指标" xfId="1345"/>
    <cellStyle name="20% - 强调文字颜色 5 3" xfId="1346"/>
    <cellStyle name="差_云南省2008年转移支付测算——州市本级考核部分及政策性测算 2 2_2016年7旬月报表(1)" xfId="1347"/>
    <cellStyle name="差_Book1_融资完成情况统计表 2_2016年7旬月报表(1)" xfId="1348"/>
    <cellStyle name="计算 2 2_社会保险基金预算调整表" xfId="1349"/>
    <cellStyle name="好_2007年人员分部门统计表 2 2_2016年7旬月报表(1)" xfId="1350"/>
    <cellStyle name="好_地方配套按人均增幅控制8.30xl 3" xfId="1351"/>
    <cellStyle name="强调文字颜色 1 10" xfId="1352"/>
    <cellStyle name="_ET_STYLE_NoName_00__Book1_1_2011.7" xfId="1353"/>
    <cellStyle name="Check Cell 3" xfId="1354"/>
    <cellStyle name="Input 2_社会保险基金预算调整表" xfId="1355"/>
    <cellStyle name="差_2007年人员分部门统计表 2 2_2016年旬月报表(1)" xfId="1356"/>
    <cellStyle name="标题 2" xfId="1357" builtinId="17"/>
    <cellStyle name="差_地方配套按人均增幅控制8.30一般预算平均增幅、人均可用财力平均增幅两次控制、社会治安系数调整、案件数调整xl 3_2016年6旬月报表(1)" xfId="1358"/>
    <cellStyle name="差_Book1_1 2_2016年旬月报表(1)" xfId="1359"/>
    <cellStyle name="60% - 强调文字颜色 2 6" xfId="1360"/>
    <cellStyle name="差_2009年一般性转移支付标准工资_奖励补助测算5.23新 2" xfId="1361"/>
    <cellStyle name="差_融资完成情况统计表 2" xfId="1362"/>
    <cellStyle name="60% - 强调文字颜色 3 7 2" xfId="1363"/>
    <cellStyle name="好_汇总 2" xfId="1364"/>
    <cellStyle name="警告文本 2" xfId="1365"/>
    <cellStyle name="20% - Accent6 2" xfId="1366"/>
    <cellStyle name="好_教育厅提供义务教育及高中教师人数（2009年1月6日） 3_2016年旬月报表(1)" xfId="1367"/>
    <cellStyle name="差_530629_2006年县级财政报表附表" xfId="1368"/>
    <cellStyle name="Accent1 - 60% 2 2" xfId="1369"/>
    <cellStyle name="Accent1 3" xfId="1370"/>
    <cellStyle name="40% - 强调文字颜色 2 2 2" xfId="1371"/>
    <cellStyle name="好_Book1_1_2011.7 2 2_2016年7旬月报表(1)" xfId="1372"/>
    <cellStyle name="Heading 2 2" xfId="1373"/>
    <cellStyle name="40% - 强调文字颜色 6 2 3" xfId="1374"/>
    <cellStyle name="Input 2 2" xfId="1375"/>
    <cellStyle name="输出 9_社会保险基金预算调整表" xfId="1376"/>
    <cellStyle name="差_2006年在职人员情况 2 2_2016年旬月报表(1)" xfId="1377"/>
    <cellStyle name="Accent5 - 40% 2 2" xfId="1378"/>
    <cellStyle name="差_2008云南省分县市中小学教职工统计表（教育厅提供） 3_2016年7旬月报表(1)" xfId="1379"/>
    <cellStyle name="20% - Accent3 3" xfId="1380"/>
    <cellStyle name="汇总 4_社会保险基金预算调整表" xfId="1381"/>
    <cellStyle name="千位分隔 5 2" xfId="1382"/>
    <cellStyle name="20% - 强调文字颜色 4 7 2" xfId="1383"/>
    <cellStyle name="Header1" xfId="1384"/>
    <cellStyle name="计算" xfId="1385" builtinId="22"/>
    <cellStyle name="差_云南省2008年转移支付测算——州市本级考核部分及政策性测算 3" xfId="1386"/>
    <cellStyle name="60% - 强调文字颜色 5 5" xfId="1387"/>
    <cellStyle name="强调文字颜色 2 3 3" xfId="1388"/>
    <cellStyle name="40% - 强调文字颜色 2 10 2" xfId="1389"/>
    <cellStyle name="好_地方配套按人均增幅控制8.30xl 2" xfId="1390"/>
    <cellStyle name="好_0502通海县 3_2016年7旬月报表(1)" xfId="1391"/>
    <cellStyle name="差_三季度－表二 3_2016年6旬月报表(1)" xfId="1392"/>
    <cellStyle name="标题 1 6_社会保险基金预算调整表" xfId="1393"/>
    <cellStyle name="差_奖励补助测算7.25 2 2_2016年7旬月报表(1)" xfId="1394"/>
    <cellStyle name="20% - 强调文字颜色 5 4" xfId="1395"/>
    <cellStyle name="强调文字颜色 4 3 2 2" xfId="1396"/>
    <cellStyle name="计算 2 2 2 2" xfId="1397"/>
    <cellStyle name="Accent1" xfId="1398"/>
    <cellStyle name="Calculation 2 2" xfId="1399"/>
    <cellStyle name="差_2006年全省财力计算表（中央、决算） 3_2016年7旬月报表(1)" xfId="1400"/>
    <cellStyle name="20% - 强调文字颜色 2 4" xfId="1401"/>
    <cellStyle name="_ET_STYLE_NoName_00_" xfId="1402"/>
    <cellStyle name="差_教师绩效工资测算表（离退休按各地上报数测算）2009年1月1日" xfId="1403"/>
    <cellStyle name="差_高中教师人数（教育厅1.6日提供） 3_2016年7旬月报表(1)" xfId="1404"/>
    <cellStyle name="差_15年预算总表(3.25）" xfId="1405"/>
    <cellStyle name="差 5 2" xfId="1406"/>
    <cellStyle name="40% - 强调文字颜色 6 5 2" xfId="1407"/>
    <cellStyle name="差_2009年一般性转移支付标准工资_不用软件计算9.1不考虑经费管理评价xl 3" xfId="1408"/>
    <cellStyle name="差_2009年一般性转移支付标准工资_奖励补助测算7.23 3_2016年7旬月报表(1)" xfId="1409"/>
    <cellStyle name="好_三季度－表二 3" xfId="1410"/>
    <cellStyle name="40% - 强调文字颜色 1 7" xfId="1411"/>
    <cellStyle name="差_~4190974 3_2016年7旬月报表(1)" xfId="1412"/>
    <cellStyle name="链接单元格 7 2" xfId="1413"/>
    <cellStyle name="40% - 强调文字颜色 2 8" xfId="1414"/>
    <cellStyle name="20% - 强调文字颜色 4 10" xfId="1415"/>
    <cellStyle name="好_卫生部门 3" xfId="1416"/>
    <cellStyle name="好_下半年禁吸戒毒经费1000万元 2" xfId="1417"/>
    <cellStyle name="20% - 强调文字颜色 2 7" xfId="1418"/>
    <cellStyle name="适中 6 2" xfId="1419"/>
    <cellStyle name="强调文字颜色 1 8 2" xfId="1420"/>
    <cellStyle name="差_三季度－表二 2 2_2016年6旬月报表(1)" xfId="1421"/>
    <cellStyle name="40% - 强调文字颜色 1 3 2" xfId="1422"/>
    <cellStyle name="40% - 强调文字颜色 5 7" xfId="1423"/>
    <cellStyle name="60% - Accent1" xfId="1424"/>
    <cellStyle name="好_2009年一般性转移支付标准工资_奖励补助测算5.24冯铸 3" xfId="1425"/>
    <cellStyle name="60% - 强调文字颜色 2 4" xfId="1426"/>
    <cellStyle name="差_00省级(打印) 3_2016年旬月报表(1)" xfId="1427"/>
    <cellStyle name="好_下半年禁吸戒毒经费1000万元 3_2016年7旬月报表(1)" xfId="1428"/>
    <cellStyle name="差_第五部分(才淼、饶永宏） 2 2_2016年7旬月报表(1)" xfId="1429"/>
    <cellStyle name="60% - 强调文字颜色 5 11" xfId="1430"/>
    <cellStyle name="20% - 强调文字颜色 2 9 2" xfId="1431"/>
    <cellStyle name="_少计债务情况表" xfId="1432"/>
    <cellStyle name="好_2009年一般性转移支付标准工资_奖励补助测算5.23新 2" xfId="1433"/>
    <cellStyle name="差_业务工作量指标 2 2_2016年6旬月报表(1)" xfId="1434"/>
    <cellStyle name="20% - 强调文字颜色 2 3 3" xfId="1435"/>
    <cellStyle name="Accent1 - 20%" xfId="1436"/>
    <cellStyle name="好_2009年一般性转移支付标准工资_奖励补助测算7.23 2 2_2016年6旬月报表(1)" xfId="1437"/>
    <cellStyle name="20% - 强调文字颜色 3 6" xfId="1438"/>
    <cellStyle name="20% - Accent1" xfId="1439"/>
    <cellStyle name="60% - 强调文字颜色 3 3" xfId="1440"/>
    <cellStyle name="差_Book1_2011.7 3_2016年7旬月报表(1)" xfId="1441"/>
    <cellStyle name="Neutral 3" xfId="1442"/>
    <cellStyle name="标题 11 2" xfId="1443"/>
    <cellStyle name="20% - Accent1 2 2" xfId="1444"/>
    <cellStyle name="Total" xfId="1445"/>
    <cellStyle name="60% - 强调文字颜色 2 2_(融安县）2017年政府新增一般债券资金安排使用表" xfId="1446"/>
    <cellStyle name="好_2009年一般性转移支付标准工资_~5676413 3_2016年6旬月报表(1)" xfId="1447"/>
    <cellStyle name="好_下半年禁毒办案经费分配2544.3万元 2" xfId="1448"/>
    <cellStyle name="好_2009年一般性转移支付标准工资_地方配套按人均增幅控制8.30xl 3_2016年7旬月报表(1)" xfId="1449"/>
    <cellStyle name="60% - 强调文字颜色 3 3 2 2" xfId="1450"/>
    <cellStyle name="输出 4" xfId="1451"/>
    <cellStyle name="60% - 强调文字颜色 1 7" xfId="1452"/>
    <cellStyle name="20% - 强调文字颜色 2 3 2" xfId="1453"/>
    <cellStyle name="40% - 强调文字颜色 5 4" xfId="1454"/>
    <cellStyle name="40% - Accent3 2" xfId="1455"/>
    <cellStyle name="Accent6 - 40% 3" xfId="1456"/>
    <cellStyle name="差_下半年禁吸戒毒经费1000万元" xfId="1457"/>
    <cellStyle name="差_0502通海县" xfId="1458"/>
    <cellStyle name="差_2009年一般性转移支付标准工资 3_2016年6旬月报表(1)" xfId="1459"/>
    <cellStyle name="差_融资完成情况统计表" xfId="1460"/>
    <cellStyle name="好_收支表 2015年社会保险基金决算_融安县财政局 农保" xfId="1461"/>
    <cellStyle name="差_奖励补助测算5.22测试" xfId="1462"/>
    <cellStyle name="40% - 强调文字颜色 3 8 2" xfId="1463"/>
    <cellStyle name="适中 9 2" xfId="1464"/>
    <cellStyle name="60% - 强调文字颜色 6 7" xfId="1465"/>
    <cellStyle name="Output 2" xfId="1466"/>
    <cellStyle name="40% - Accent2" xfId="1467"/>
    <cellStyle name="差_2006年水利统计指标统计表" xfId="1468"/>
    <cellStyle name="差_云南省2008年转移支付测算——州市本级考核部分及政策性测算 3_2016年6旬月报表(1)" xfId="1469"/>
    <cellStyle name="콤마 [0]_BOILER-CO1" xfId="1470"/>
    <cellStyle name="强调文字颜色 6 2 2" xfId="1471"/>
    <cellStyle name="差_2006年分析表" xfId="1472"/>
    <cellStyle name="Accent6 2 2" xfId="1473"/>
    <cellStyle name="标题 2 4_社会保险基金预算调整表" xfId="1474"/>
    <cellStyle name="差_2009年一般性转移支付标准工资_地方配套按人均增幅控制8.30一般预算平均增幅、人均可用财力平均增幅两次控制、社会治安系数调整、案件数调整xl 2 2_2016年6旬月报表(1)" xfId="1475"/>
    <cellStyle name="差_来宾市2011年下半年BT融资建设项目计划表201108081 3_2016年6旬月报表(1)" xfId="1476"/>
    <cellStyle name="40% - 强调文字颜色 6 10 2" xfId="1477"/>
    <cellStyle name="20% - 强调文字颜色 2 9" xfId="1478"/>
    <cellStyle name="链接单元格 2 2 2" xfId="1479"/>
    <cellStyle name="输出 5_社会保险基金预算调整表" xfId="1480"/>
    <cellStyle name="差_奖励补助测算7.25 4_2016年旬月报表(1)" xfId="1481"/>
    <cellStyle name="差_奖励补助测算7.25 5_2016年6旬月报表(1)" xfId="1482"/>
    <cellStyle name="千位分隔_2015年财政收支预算1－10表" xfId="1483"/>
    <cellStyle name="好_高中教师人数（教育厅1.6日提供） 3_2016年旬月报表(1)" xfId="1484"/>
    <cellStyle name="差_丽江汇总" xfId="1485"/>
    <cellStyle name="汇总 3_社会保险基金预算调整表" xfId="1486"/>
    <cellStyle name="60% - 强调文字颜色 3 5 2" xfId="1487"/>
    <cellStyle name="差_高中教师人数（教育厅1.6日提供） 2 2" xfId="1488"/>
    <cellStyle name="差_指标四 3_2016年7旬月报表(1)" xfId="1489"/>
    <cellStyle name="20% - Accent4 2" xfId="1490"/>
    <cellStyle name="强调文字颜色 4 7" xfId="1491"/>
    <cellStyle name="好_0605石屏县 3_2016年7旬月报表(1)" xfId="1492"/>
    <cellStyle name="强调文字颜色 5 7 2" xfId="1493"/>
    <cellStyle name="差_奖励补助测算5.24冯铸" xfId="1494"/>
    <cellStyle name="标题 4 7" xfId="1495"/>
    <cellStyle name="Accent3 5" xfId="1496"/>
    <cellStyle name="好_5334_2006年迪庆县级财政报表附表" xfId="1497"/>
    <cellStyle name="60% - 强调文字颜色 5 2_(融安县）2017年政府新增一般债券资金安排使用表" xfId="1498"/>
    <cellStyle name="好_Book1_工程建设管理台帐(7月） 2_2016年旬月报表(1)" xfId="1499"/>
    <cellStyle name="40% - 强调文字颜色 3 9 2" xfId="1500"/>
    <cellStyle name="常规 2 2 3" xfId="1501"/>
    <cellStyle name="差_奖励补助测算7.25 (version 1) (version 1) 2" xfId="1502"/>
    <cellStyle name="好_汇总-县级财政报表附表 3_2016年旬月报表(1)" xfId="1503"/>
    <cellStyle name="百分比 3 3" xfId="1504"/>
    <cellStyle name="Accent6 - 60% 3" xfId="1505"/>
    <cellStyle name="汇总 8_社会保险基金预算调整表" xfId="1506"/>
    <cellStyle name="20% - Accent2 3" xfId="1507"/>
    <cellStyle name="好_汇总 3_2016年旬月报表(1)" xfId="1508"/>
    <cellStyle name="强调文字颜色 1 9" xfId="1509"/>
    <cellStyle name="Input" xfId="1510"/>
    <cellStyle name="适中 7" xfId="1511"/>
    <cellStyle name="好_2009年一般性转移支付标准工资_~5676413 2 2_2016年旬月报表(1)" xfId="1512"/>
    <cellStyle name="差_县级公安机关公用经费标准奖励测算方案（定稿） 3_2016年7旬月报表(1)" xfId="1513"/>
    <cellStyle name="百分比 3" xfId="1514"/>
    <cellStyle name="差_义务教育阶段教职工人数（教育厅提供最终） 3_2016年7旬月报表(1)" xfId="1515"/>
    <cellStyle name="20% - 强调文字颜色 6 3" xfId="1516"/>
    <cellStyle name="差_业务工作量指标 2" xfId="1517"/>
    <cellStyle name="20% - 强调文字颜色 5 3 2" xfId="1518"/>
    <cellStyle name="Norma,_laroux_4_营业在建 (2)_E21" xfId="1519"/>
    <cellStyle name="差_2009年一般性转移支付标准工资_奖励补助测算7.25 (version 1) (version 1) 2 2_2016年6旬月报表(1)" xfId="1520"/>
    <cellStyle name="40% - 强调文字颜色 5 9 2" xfId="1521"/>
    <cellStyle name="差_奖励补助测算5.24冯铸 3" xfId="1522"/>
    <cellStyle name="适中 2 2 2" xfId="1523"/>
    <cellStyle name="超级链接 2" xfId="1524"/>
    <cellStyle name="差_下半年禁吸戒毒经费1000万元 2 2_2016年旬月报表(1)" xfId="1525"/>
    <cellStyle name="差_03昭通 2 2_2016年旬月报表(1)" xfId="1526"/>
    <cellStyle name="标题 4 4" xfId="1527"/>
    <cellStyle name="强调文字颜色 6 7 2" xfId="1528"/>
    <cellStyle name="好_2009年一般性转移支付标准工资_~4190974 3_2016年6旬月报表(1)" xfId="1529"/>
    <cellStyle name="差_2006年基础数据 3_2016年6旬月报表(1)" xfId="1530"/>
    <cellStyle name="40% - 强调文字颜色 4 9" xfId="1531"/>
    <cellStyle name="Accent3 2 2" xfId="1532"/>
    <cellStyle name="常规 3_(融安县）2017年政府新增一般债券资金安排使用表" xfId="1533"/>
    <cellStyle name="差_2009年一般性转移支付标准工资_~4190974 2" xfId="1534"/>
    <cellStyle name="差_2009年一般性转移支付标准工资_~4190974" xfId="1535"/>
    <cellStyle name="好_Book1_Book1 2 2_2016年旬月报表(1)" xfId="1536"/>
    <cellStyle name="40% - 强调文字颜色 6 8" xfId="1537"/>
    <cellStyle name="好_Book1_2011.7 2 2_2016年旬月报表(1)" xfId="1538"/>
    <cellStyle name="好_2、土地面积、人口、粮食产量基本情况 2 2_2016年6旬月报表(1)" xfId="1539"/>
    <cellStyle name="差_奖励补助测算5.24冯铸 2" xfId="1540"/>
    <cellStyle name="好_2009年一般性转移支付标准工资_奖励补助测算5.24冯铸 2 2_2016年旬月报表(1)" xfId="1541"/>
    <cellStyle name="好_第一部分：综合全" xfId="1542"/>
    <cellStyle name="60% - 强调文字颜色 6 10" xfId="1543"/>
    <cellStyle name="gcd 2" xfId="1544"/>
    <cellStyle name="警告文本 9" xfId="1545"/>
    <cellStyle name="40% - 强调文字颜色 2 2 2 3" xfId="1546"/>
    <cellStyle name="差_2009年一般性转移支付标准工资_奖励补助测算7.25 5_2016年7旬月报表(1)" xfId="1547"/>
    <cellStyle name="40% - 强调文字颜色 5" xfId="1548" builtinId="47"/>
    <cellStyle name="差_Book1_3 2 2" xfId="1549"/>
    <cellStyle name="60% - 强调文字颜色 6 10 2" xfId="1550"/>
    <cellStyle name="gcd 2 2" xfId="1551"/>
    <cellStyle name="警告文本 9 2" xfId="1552"/>
    <cellStyle name="20% - 强调文字颜色 2 2 2 3" xfId="1553"/>
    <cellStyle name="差_奖励补助测算5.22测试 3_2016年7旬月报表(1)" xfId="1554"/>
    <cellStyle name="20% - 强调文字颜色 1 2 2 2 2" xfId="1555"/>
    <cellStyle name="好_奖励补助测算7.25" xfId="1556"/>
    <cellStyle name="好_基础数据分析 3_2016年6旬月报表(1)" xfId="1557"/>
    <cellStyle name="好_Book1_融资完成情况统计表 2_2016年7旬月报表(1)" xfId="1558"/>
    <cellStyle name="60% - 强调文字颜色 5 10" xfId="1559"/>
    <cellStyle name="40% - 强调文字颜色 5 2 2" xfId="1560"/>
    <cellStyle name="计算 11" xfId="1561"/>
    <cellStyle name="_ET_STYLE_NoName_00__表一：基数核对表" xfId="1562"/>
    <cellStyle name="好_00省级(定稿) 2 2" xfId="1563"/>
    <cellStyle name="Comma_!!!GO" xfId="1564"/>
    <cellStyle name="好_不用软件计算9.1不考虑经费管理评价xl 3_2016年7旬月报表(1)" xfId="1565"/>
    <cellStyle name="40% - 强调文字颜色 6 9 2" xfId="1566"/>
    <cellStyle name="差_2009年一般性转移支付标准工资_奖励补助测算7.25 5_2016年6旬月报表(1)" xfId="1567"/>
    <cellStyle name="标题 2 2" xfId="1568"/>
    <cellStyle name="Accent4_公安安全支出补充表5.14" xfId="1569"/>
    <cellStyle name="好_2006年基础数据 2 2" xfId="1570"/>
    <cellStyle name="标题 8 2" xfId="1571"/>
    <cellStyle name="40% - 强调文字颜色 5 2 2 3" xfId="1572"/>
    <cellStyle name="好_2006年全省财力计算表（中央、决算） 3_2016年旬月报表(1)" xfId="1573"/>
    <cellStyle name="解释性文本" xfId="1574" builtinId="53"/>
    <cellStyle name="好_业务工作量指标 3_2016年6旬月报表(1)" xfId="1575"/>
    <cellStyle name="差_2009年一般性转移支付标准工资_奖励补助测算7.25 (version 1) (version 1)" xfId="1576"/>
    <cellStyle name="好_卫生部门 2 2_2016年旬月报表(1)" xfId="1577"/>
    <cellStyle name="强调文字颜色 4 3" xfId="1578"/>
    <cellStyle name="计算 2 2" xfId="1579"/>
    <cellStyle name="差_Book1_1_来宾市2011年下半年BT融资建设项目计划表201108081 2 2" xfId="1580"/>
    <cellStyle name="差_奖励补助测算5.23新" xfId="1581"/>
    <cellStyle name="好_2009年一般性转移支付标准工资_奖励补助测算7.25 3_2016年7旬月报表(1)" xfId="1582"/>
    <cellStyle name="差_05玉溪 2 2_2016年7旬月报表(1)" xfId="1583"/>
    <cellStyle name="差_工程建设管理台帐(7月） 2 2" xfId="1584"/>
    <cellStyle name="差_2009年一般性转移支付标准工资_奖励补助测算5.23新 2 2" xfId="1585"/>
    <cellStyle name="差_基础数据分析 3_2016年7旬月报表(1)" xfId="1586"/>
    <cellStyle name="差_不用软件计算9.1不考虑经费管理评价xl 2" xfId="1587"/>
    <cellStyle name="标题 1 9_社会保险基金预算调整表" xfId="1588"/>
    <cellStyle name="40% - 强调文字颜色 3 2" xfId="1589"/>
    <cellStyle name="60% - 强调文字颜色 5 4 2" xfId="1590"/>
    <cellStyle name="20% - 强调文字颜色 1 5" xfId="1591"/>
    <cellStyle name="输入 3" xfId="1592"/>
    <cellStyle name="20% - 强调文字颜色 1 6" xfId="1593"/>
    <cellStyle name="差_指标五" xfId="1594"/>
    <cellStyle name="差_云南农村义务教育统计表 2 2" xfId="1595"/>
    <cellStyle name="输入 4" xfId="1596"/>
    <cellStyle name="20% - 强调文字颜色 6 2 2 2 2" xfId="1597"/>
    <cellStyle name="差_Book1_1_2011.7 2 2_2016年6旬月报表(1)" xfId="1598"/>
    <cellStyle name="40% - 强调文字颜色 1 9" xfId="1599"/>
    <cellStyle name="好 11" xfId="1600"/>
    <cellStyle name="差_奖励补助测算7.23 3" xfId="1601"/>
    <cellStyle name="好_00省级(定稿) 3_2016年6旬月报表(1)" xfId="1602"/>
    <cellStyle name="强调文字颜色 2 10 2" xfId="1603"/>
    <cellStyle name="20% - 强调文字颜色 1 7" xfId="1604"/>
    <cellStyle name="20% - 强调文字颜色 1 7 2" xfId="1605"/>
    <cellStyle name="差_~4190974 3_2016年旬月报表(1)" xfId="1606"/>
    <cellStyle name="40% - 强调文字颜色 3 2 3" xfId="1607"/>
    <cellStyle name="好_业务工作量指标 3_2016年旬月报表(1)" xfId="1608"/>
    <cellStyle name="好_高中教师人数（教育厅1.6日提供） 2 2_2016年7旬月报表(1)" xfId="1609"/>
    <cellStyle name="好_教育厅提供义务教育及高中教师人数（2009年1月6日） 3_2016年6旬月报表(1)" xfId="1610"/>
    <cellStyle name="差_云南省2008年转移支付测算——州市本级考核部分及政策性测算 2 2_2016年旬月报表(1)" xfId="1611"/>
    <cellStyle name="40% - Accent3 2 2" xfId="1612"/>
    <cellStyle name="好_奖励补助测算5.22测试 2 2" xfId="1613"/>
    <cellStyle name="差_奖励补助测算5.24冯铸 2 2_2016年7旬月报表(1)" xfId="1614"/>
    <cellStyle name="好_融资完成情况统计表 2" xfId="1615"/>
    <cellStyle name="20% - 强调文字颜色 2 3 2 2" xfId="1616"/>
    <cellStyle name="差_2007年检察院案件数 2 2" xfId="1617"/>
    <cellStyle name="Accent6 - 60%" xfId="1618"/>
    <cellStyle name="好_00省级(打印) 2 2_2016年7旬月报表(1)" xfId="1619"/>
    <cellStyle name="差_检验表" xfId="1620"/>
    <cellStyle name="差_指标四 2" xfId="1621"/>
    <cellStyle name="好_M01-2(州市补助收入) 3_2016年7旬月报表(1)" xfId="1622"/>
    <cellStyle name="好_2006年基础数据 3_2016年7旬月报表(1)" xfId="1623"/>
    <cellStyle name="好_2008云南省分县市中小学教职工统计表（教育厅提供）" xfId="1624"/>
    <cellStyle name="好_汇总-县级财政报表附表 2" xfId="1625"/>
    <cellStyle name="20% - 强调文字颜色 3 6 2" xfId="1626"/>
    <cellStyle name="常规 4 6" xfId="1627"/>
    <cellStyle name="好_2006年水利统计指标统计表" xfId="1628"/>
    <cellStyle name="差_2007年人员分部门统计表 3_2016年6旬月报表(1)" xfId="1629"/>
    <cellStyle name="好_三季度－表二 3_2016年7旬月报表(1)" xfId="1630"/>
    <cellStyle name="标题 2 5_社会保险基金预算调整表" xfId="1631"/>
    <cellStyle name="好_财政支出对上级的依赖程度 2" xfId="1632"/>
    <cellStyle name="好_~5676413 2 2_2016年7旬月报表(1)" xfId="1633"/>
    <cellStyle name="好_历年教师人数 2" xfId="1634"/>
    <cellStyle name="20% - 强调文字颜色 2 6 2" xfId="1635"/>
    <cellStyle name="差_2006年水利统计指标统计表 2" xfId="1636"/>
    <cellStyle name="t_HVAC Equipment (3)" xfId="1637"/>
    <cellStyle name="好_Book2 2 2_2016年7旬月报表(1)" xfId="1638"/>
    <cellStyle name="差_530629_2006年县级财政报表附表 2" xfId="1639"/>
    <cellStyle name="好_奖励补助测算7.25 3_2016年7旬月报表(1)" xfId="1640"/>
    <cellStyle name="解释性文本 7" xfId="1641"/>
    <cellStyle name="_2013年预算表格(融安)" xfId="1642"/>
    <cellStyle name="差_2006年全省财力计算表（中央、决算） 3_2016年旬月报表(1)" xfId="1643"/>
    <cellStyle name="差_2009年一般性转移支付标准工资_地方配套按人均增幅控制8.30xl 2 2_2016年旬月报表(1)" xfId="1644"/>
    <cellStyle name="好_2007年可用财力" xfId="1645"/>
    <cellStyle name="差_M03 3" xfId="1646"/>
    <cellStyle name="汇总 7" xfId="1647"/>
    <cellStyle name="差_云南农村义务教育统计表 2 2_2016年7旬月报表(1)" xfId="1648"/>
    <cellStyle name="强调文字颜色 3 6 2" xfId="1649"/>
    <cellStyle name="好_1110洱源县 3_2016年6旬月报表(1)" xfId="1650"/>
    <cellStyle name="差_第五部分(才淼、饶永宏） 3_2016年6旬月报表(1)" xfId="1651"/>
    <cellStyle name="汇总" xfId="1652" builtinId="25"/>
    <cellStyle name="40% - 强调文字颜色 3 11" xfId="1653"/>
    <cellStyle name="20% - 强调文字颜色 3 4 2" xfId="1654"/>
    <cellStyle name="40% - Accent4" xfId="1655"/>
    <cellStyle name="好_2009年一般性转移支付标准工资_奖励补助测算5.22测试 3_2016年6旬月报表(1)" xfId="1656"/>
    <cellStyle name="好_工程建设管理台帐(7月） 3_2016年6旬月报表(1)" xfId="1657"/>
    <cellStyle name="60% - 强调文字颜色 6 9" xfId="1658"/>
    <cellStyle name="20% - 强调文字颜色 5 2_(融安县）2017年政府新增一般债券资金安排使用表" xfId="1659"/>
    <cellStyle name="40% - 强调文字颜色 3 6 2" xfId="1660"/>
    <cellStyle name="差_M03 2" xfId="1661"/>
    <cellStyle name="好_2009年一般性转移支付标准工资_不用软件计算9.1不考虑经费管理评价xl 3_2016年7旬月报表(1)" xfId="1662"/>
    <cellStyle name="好_03昭通 3_2016年旬月报表(1)" xfId="1663"/>
    <cellStyle name="好_5334_2006年迪庆县级财政报表附表 3_2016年6旬月报表(1)" xfId="1664"/>
    <cellStyle name="差_2009年一般性转移支付标准工资_奖励补助测算5.24冯铸 3_2016年7旬月报表(1)" xfId="1665"/>
    <cellStyle name="20% - 强调文字颜色 2 11" xfId="1666"/>
    <cellStyle name="差_县级公安机关公用经费标准奖励测算方案（定稿） 2 2_2016年7旬月报表(1)" xfId="1667"/>
    <cellStyle name="好_2006年全省财力计算表（中央、决算） 2 2_2016年旬月报表(1)" xfId="1668"/>
    <cellStyle name="60% - 强调文字颜色 1 4" xfId="1669"/>
    <cellStyle name="20% - 强调文字颜色 2 2 2" xfId="1670"/>
    <cellStyle name="差_奖励补助测算7.25 3_2016年7旬月报表(1)" xfId="1671"/>
    <cellStyle name="好_融资完成情况统计表 2 2" xfId="1672"/>
    <cellStyle name="常规 6 2" xfId="1673"/>
    <cellStyle name="差_奖励补助测算5.24冯铸 3_2016年旬月报表(1)" xfId="1674"/>
    <cellStyle name="20% - 强调文字颜色 2 2 2 2" xfId="1675"/>
    <cellStyle name="20% - 强调文字颜色 2 6" xfId="1676"/>
    <cellStyle name="好_~4190974 2 2" xfId="1677"/>
    <cellStyle name="好_云南农村义务教育统计表 2" xfId="1678"/>
    <cellStyle name="检查单元格 5_社会保险基金预算调整表" xfId="1679"/>
    <cellStyle name="差_2009年一般性转移支付标准工资_地方配套按人均增幅控制8.30一般预算平均增幅、人均可用财力平均增幅两次控制、社会治安系数调整、案件数调整xl 2 2" xfId="1680"/>
    <cellStyle name="差_2009年一般性转移支付标准工资_奖励补助测算5.24冯铸 2 2_2016年6旬月报表(1)" xfId="1681"/>
    <cellStyle name="差_2009年一般性转移支付标准工资_~4190974 2 2" xfId="1682"/>
    <cellStyle name="60% - Accent6 2" xfId="1683"/>
    <cellStyle name="差_2009年一般性转移支付标准工资_不用软件计算9.1不考虑经费管理评价xl 2 2_2016年7旬月报表(1)" xfId="1684"/>
    <cellStyle name="PSSpacer 2" xfId="1685"/>
    <cellStyle name="好_第五部分(才淼、饶永宏） 2 2_2016年旬月报表(1)" xfId="1686"/>
    <cellStyle name="60% - 强调文字颜色 6 2 2 3" xfId="1687"/>
    <cellStyle name="强调文字颜色 2 7 2" xfId="1688"/>
    <cellStyle name="20% - 强调文字颜色 2 2 3" xfId="1689"/>
    <cellStyle name="好_2006年基础数据 2 2_2016年6旬月报表(1)" xfId="1690"/>
    <cellStyle name="差_530623_2006年县级财政报表附表 3_2016年旬月报表(1)" xfId="1691"/>
    <cellStyle name="好_财政供养人员 2 2_2016年6旬月报表(1)" xfId="1692"/>
    <cellStyle name="强调文字颜色 4 7 2" xfId="1693"/>
    <cellStyle name="强调文字颜色 1 4 2" xfId="1694"/>
    <cellStyle name="超级链接" xfId="1695"/>
    <cellStyle name="适中 2 2" xfId="1696"/>
    <cellStyle name="标题 3 8" xfId="1697"/>
    <cellStyle name="20% - 强调文字颜色 4 2 3" xfId="1698"/>
    <cellStyle name="好_基础数据分析 2 2_2016年7旬月报表(1)" xfId="1699"/>
    <cellStyle name="20% - 强调文字颜色 1 2 2 2" xfId="1700"/>
    <cellStyle name="60% - 强调文字颜色 6 11" xfId="1701"/>
    <cellStyle name="好_2009年一般性转移支付标准工资_~4190974 2 2_2016年旬月报表(1)" xfId="1702"/>
    <cellStyle name="好_县级公安机关公用经费标准奖励测算方案（定稿） 3_2016年6旬月报表(1)" xfId="1703"/>
    <cellStyle name="Accent6 - 40%" xfId="1704"/>
    <cellStyle name="差_第五部分(才淼、饶永宏） 3" xfId="1705"/>
    <cellStyle name="好_奖励补助测算7.25 (version 1) (version 1)" xfId="1706"/>
    <cellStyle name="40% - 强调文字颜色 5 5 2" xfId="1707"/>
    <cellStyle name="差_Book1_1_2011.7" xfId="1708"/>
    <cellStyle name="20% - 强调文字颜色 2 7 2" xfId="1709"/>
    <cellStyle name="差_2006年在职人员情况 2 2_2016年6旬月报表(1)" xfId="1710"/>
    <cellStyle name="差_指标五 2" xfId="1711"/>
    <cellStyle name="60% - 强调文字颜色 1 8 2" xfId="1712"/>
    <cellStyle name="输出 5 2" xfId="1713"/>
    <cellStyle name="40% - Accent5 2" xfId="1714"/>
    <cellStyle name="60% - 强调文字颜色 5 7" xfId="1715"/>
    <cellStyle name="好_2006年水利统计指标统计表 2 2_2016年7旬月报表(1)" xfId="1716"/>
    <cellStyle name="60% - 强调文字颜色 2 11" xfId="1717"/>
    <cellStyle name="差_2009年一般性转移支付标准工资_奖励补助测算5.24冯铸 3" xfId="1718"/>
    <cellStyle name="差_0502通海县 2 2_2016年6旬月报表(1)" xfId="1719"/>
    <cellStyle name="标题 1 3 2" xfId="1720"/>
    <cellStyle name="差_Book1_1_2011.7 3" xfId="1721"/>
    <cellStyle name="Heading 4 2" xfId="1722"/>
    <cellStyle name="好_2009年一般性转移支付标准工资_奖励补助测算7.25 2 2" xfId="1723"/>
    <cellStyle name="好_奖励补助测算5.24冯铸" xfId="1724"/>
    <cellStyle name="60% - 强调文字颜色 5 5 2" xfId="1725"/>
    <cellStyle name="20% - 强调文字颜色 2 5" xfId="1726"/>
    <cellStyle name="Accent1 2 2" xfId="1727"/>
    <cellStyle name="20% - 强调文字颜色 2 8 2" xfId="1728"/>
    <cellStyle name="Accent2 3" xfId="1729"/>
    <cellStyle name="好_15年预算总表(3.5）" xfId="1730"/>
    <cellStyle name="20% - 强调文字颜色 3 9" xfId="1731"/>
    <cellStyle name="好_汇总-县级财政报表附表 3" xfId="1732"/>
    <cellStyle name="差_5334_2006年迪庆县级财政报表附表 3_2016年6旬月报表(1)" xfId="1733"/>
    <cellStyle name="Accent3 3" xfId="1734"/>
    <cellStyle name="20% - 强调文字颜色 4 9" xfId="1735"/>
    <cellStyle name="好_00省级(打印)" xfId="1736"/>
    <cellStyle name="40% - 强调文字颜色 4 11" xfId="1737"/>
    <cellStyle name="好_1003牟定县 2_2016年7旬月报表(1)" xfId="1738"/>
    <cellStyle name="20% - 强调文字颜色 3 10" xfId="1739"/>
    <cellStyle name="40% - 强调文字颜色 6 8 2" xfId="1740"/>
    <cellStyle name="好_530629_2006年县级财政报表附表 2 2_2016年7旬月报表(1)" xfId="1741"/>
    <cellStyle name="好_地方配套按人均增幅控制8.31（调整结案率后）xl 2 2_2016年6旬月报表(1)" xfId="1742"/>
    <cellStyle name="标题 3 2_(融安县）2017年政府新增一般债券资金安排使用表" xfId="1743"/>
    <cellStyle name="20% - 强调文字颜色 1 3 2 2" xfId="1744"/>
    <cellStyle name="差_2007年检察院案件数 3_2016年6旬月报表(1)" xfId="1745"/>
    <cellStyle name="60% - 强调文字颜色 6 2 2 2" xfId="1746"/>
    <cellStyle name="差_2006年基础数据 2 2" xfId="1747"/>
    <cellStyle name="20% - Accent1 3" xfId="1748"/>
    <cellStyle name="好_奖励补助测算7.25 2" xfId="1749"/>
    <cellStyle name="标题 3 4 2" xfId="1750"/>
    <cellStyle name="注释 3_社会保险基金预算调整表" xfId="1751"/>
    <cellStyle name="_ET_STYLE_NoName_00__财政局   前期经费申请及下达情况汇总表7.18" xfId="1752"/>
    <cellStyle name="标题 9 2" xfId="1753"/>
    <cellStyle name="好_桂投9月报统计局 3_2016年旬月报表(1)" xfId="1754"/>
    <cellStyle name="Accent2" xfId="1755"/>
    <cellStyle name="e鯪9Y_x000B_" xfId="1756"/>
    <cellStyle name="20% - 强调文字颜色 3 10 2" xfId="1757"/>
    <cellStyle name="差_2009年一般性转移支付标准工资_奖励补助测算7.25 (version 1) (version 1) 2 2_2016年7旬月报表(1)" xfId="1758"/>
    <cellStyle name="差_地方配套按人均增幅控制8.30xl" xfId="1759"/>
    <cellStyle name="好_2009年一般性转移支付标准工资_地方配套按人均增幅控制8.30一般预算平均增幅、人均可用财力平均增幅两次控制、社会治安系数调整、案件数调整xl 3_2016年6旬月报表(1)" xfId="1760"/>
    <cellStyle name="差 2 3" xfId="1761"/>
    <cellStyle name="40% - 强调文字颜色 2 5" xfId="1762"/>
    <cellStyle name="Accent2 - 60%" xfId="1763"/>
    <cellStyle name="强调文字颜色 2 6" xfId="1764"/>
    <cellStyle name="差_2009年一般性转移支付标准工资_~5676413 2 2" xfId="1765"/>
    <cellStyle name="好_奖励补助测算7.25 2 2_2016年6旬月报表(1)" xfId="1766"/>
    <cellStyle name="40% - 强调文字颜色 3 2 2 3" xfId="1767"/>
    <cellStyle name="标题 4 9 2" xfId="1768"/>
    <cellStyle name="编号" xfId="1769"/>
    <cellStyle name="差_~5676413 2 2" xfId="1770"/>
    <cellStyle name="差_三季度－表二 2 2_2016年旬月报表(1)" xfId="1771"/>
    <cellStyle name="差_Book1_工程建设管理台帐(7月） 2_2016年旬月报表(1)" xfId="1772"/>
    <cellStyle name="40% - 强调文字颜色 1 11" xfId="1773"/>
    <cellStyle name="20% - 强调文字颜色 1 6 2" xfId="1774"/>
    <cellStyle name="20% - 强调文字颜色 3 3 2 2" xfId="1775"/>
    <cellStyle name="40% - Accent4 3" xfId="1776"/>
    <cellStyle name="20% - 强调文字颜色 3 7 2" xfId="1777"/>
    <cellStyle name="Accent1 5" xfId="1778"/>
    <cellStyle name="60% - 强调文字颜色 1 2 2" xfId="1779"/>
    <cellStyle name="差_云南省2008年中小学教职工情况（教育厅提供20090101加工整理） 3_2016年7旬月报表(1)" xfId="1780"/>
    <cellStyle name="标题 7 2" xfId="1781"/>
    <cellStyle name="标题 4 2 2 2" xfId="1782"/>
    <cellStyle name="差_2009年一般性转移支付标准工资_~5676413 3_2016年7旬月报表(1)" xfId="1783"/>
    <cellStyle name="差_汇总-县级财政报表附表" xfId="1784"/>
    <cellStyle name="Accent2 - 60% 2 2" xfId="1785"/>
    <cellStyle name="常规 4 2" xfId="1786"/>
    <cellStyle name="差_2007年人员分部门统计表 3" xfId="1787"/>
    <cellStyle name="千位分隔 5" xfId="1788"/>
    <cellStyle name="20% - 强调文字颜色 4 7" xfId="1789"/>
    <cellStyle name="差_2007年政法部门业务指标" xfId="1790"/>
    <cellStyle name="60% - 强调文字颜色 1 3" xfId="1791"/>
    <cellStyle name="好_5334_2006年迪庆县级财政报表附表 2 2_2016年7旬月报表(1)" xfId="1792"/>
    <cellStyle name="好_地方配套按人均增幅控制8.30xl 2 2_2016年7旬月报表(1)" xfId="1793"/>
    <cellStyle name="Linked Cells" xfId="1794"/>
    <cellStyle name="20% - 强调文字颜色 4 2" xfId="1795"/>
    <cellStyle name="差_2009年一般性转移支付标准工资 2 2" xfId="1796"/>
    <cellStyle name="计算 3" xfId="1797"/>
    <cellStyle name="汇总 7_社会保险基金预算调整表" xfId="1798"/>
    <cellStyle name="差_下半年禁毒办案经费分配2544.3万元 2" xfId="1799"/>
    <cellStyle name="好_03昭通 2" xfId="1800"/>
    <cellStyle name="20% - Accent3 2 2" xfId="1801"/>
    <cellStyle name="标题 4 2_(融安县）2017年政府新增一般债券资金安排使用表" xfId="1802"/>
    <cellStyle name="差_2009年一般性转移支付标准工资_不用软件计算9.1不考虑经费管理评价xl 3_2016年7旬月报表(1)" xfId="1803"/>
    <cellStyle name="好_0502通海县 2 2" xfId="1804"/>
    <cellStyle name="60% - 强调文字颜色 4 2 2" xfId="1805"/>
    <cellStyle name="好_2009年一般性转移支付标准工资_奖励补助测算7.25 4_2016年旬月报表(1)" xfId="1806"/>
    <cellStyle name="好_11大理 3" xfId="1807"/>
    <cellStyle name="好_指标四 2 2_2016年6旬月报表(1)" xfId="1808"/>
    <cellStyle name="好_1110洱源县 2 2_2016年6旬月报表(1)" xfId="1809"/>
    <cellStyle name="20% - 强调文字颜色 4 4 2" xfId="1810"/>
    <cellStyle name="好_桂投9月报统计局 3" xfId="1811"/>
    <cellStyle name="Accent2 5" xfId="1812"/>
    <cellStyle name="好_2006年在职人员情况 2 2_2016年旬月报表(1)" xfId="1813"/>
    <cellStyle name="40% - 强调文字颜色 3 6" xfId="1814"/>
    <cellStyle name="好_Book1_3 3_2016年7旬月报表(1)" xfId="1815"/>
    <cellStyle name="寘嬫愗傝_Region Orders (2)" xfId="1816"/>
    <cellStyle name="差_Book1_融资完成情况统计表" xfId="1817"/>
    <cellStyle name="60% - 强调文字颜色 1 3 2" xfId="1818"/>
    <cellStyle name="comma zerodec" xfId="1819"/>
    <cellStyle name="标题 3 7" xfId="1820"/>
    <cellStyle name="差_0502通海县 2 2_2016年旬月报表(1)" xfId="1821"/>
    <cellStyle name="差_2009年一般性转移支付标准工资_奖励补助测算7.23 2 2" xfId="1822"/>
    <cellStyle name="差_Book1_Book1 2 2_2016年旬月报表(1)" xfId="1823"/>
    <cellStyle name="好_来宾市2011年下半年BT融资建设项目计划表201108081 2 2" xfId="1824"/>
    <cellStyle name="差_2016年融安县债务限额和余额情况表" xfId="1825"/>
    <cellStyle name="好_奖励补助测算5.23新 3_2016年6旬月报表(1)" xfId="1826"/>
    <cellStyle name="60% - 强调文字颜色 3 6" xfId="1827"/>
    <cellStyle name="好_县级公安机关公用经费标准奖励测算方案（定稿） 3_2016年旬月报表(1)" xfId="1828"/>
    <cellStyle name="常规 5_(融安县）2017年政府新增一般债券资金安排使用表" xfId="1829"/>
    <cellStyle name="40% - 强调文字颜色 6 3 3" xfId="1830"/>
    <cellStyle name="Accent5 - 20% 3" xfId="1831"/>
    <cellStyle name="差_2009年一般性转移支付标准工资_不用软件计算9.1不考虑经费管理评价xl 2 2_2016年6旬月报表(1)" xfId="1832"/>
    <cellStyle name="差_2009年一般性转移支付标准工资_地方配套按人均增幅控制8.30一般预算平均增幅、人均可用财力平均增幅两次控制、社会治安系数调整、案件数调整xl 3_2016年旬月报表(1)" xfId="1833"/>
    <cellStyle name="差_Book1_2011.7 3_2016年旬月报表(1)" xfId="1834"/>
    <cellStyle name="40% - 强调文字颜色 5 2 2 2" xfId="1835"/>
    <cellStyle name="Accent2 2 2" xfId="1836"/>
    <cellStyle name="差_财政供养人员 3" xfId="1837"/>
    <cellStyle name="差_00省级(定稿) 2" xfId="1838"/>
    <cellStyle name="差_财政供养人员 2 2" xfId="1839"/>
    <cellStyle name="差_Book1_1_来宾市2011年下半年BT融资建设项目计划表201108081 3_2016年6旬月报表(1)" xfId="1840"/>
    <cellStyle name="20% - 强调文字颜色 3 8 2" xfId="1841"/>
    <cellStyle name="60% - Accent3 2 2" xfId="1842"/>
    <cellStyle name="60% - 强调文字颜色 4 5" xfId="1843"/>
    <cellStyle name="差_检验表 2" xfId="1844"/>
    <cellStyle name="差_指标四 2 2" xfId="1845"/>
    <cellStyle name="强调文字颜色 3 10" xfId="1846"/>
    <cellStyle name="60% - 强调文字颜色 6 3 3" xfId="1847"/>
    <cellStyle name="60% - 强调文字颜色 1 10 2" xfId="1848"/>
    <cellStyle name="20% - 强调文字颜色 1 2 2 3" xfId="1849"/>
    <cellStyle name="20% - Accent4 3" xfId="1850"/>
    <cellStyle name="好_地方配套按人均增幅控制8.31（调整结案率后）xl 2 2" xfId="1851"/>
    <cellStyle name="常规 7" xfId="1852"/>
    <cellStyle name="好_Book1_1_2011.7 2" xfId="1853"/>
    <cellStyle name="差_奖励补助测算7.25 2 2_2016年旬月报表(1)" xfId="1854"/>
    <cellStyle name="差_Book1_3 3_2016年旬月报表(1)" xfId="1855"/>
    <cellStyle name="超链接" xfId="1856" builtinId="8"/>
    <cellStyle name="20% - 强调文字颜色 1 8" xfId="1857"/>
    <cellStyle name="好_财政支出对上级的依赖程度" xfId="1858"/>
    <cellStyle name="好 4 2" xfId="1859"/>
    <cellStyle name="40% - 强调文字颜色 6 3 2 2" xfId="1860"/>
    <cellStyle name="标题 2 2_(融安县）2017年政府新增一般债券资金安排使用表" xfId="1861"/>
    <cellStyle name="Accent5 - 20% 2 2" xfId="1862"/>
    <cellStyle name="40% - 强调文字颜色 4 2 2 2 2" xfId="1863"/>
    <cellStyle name="强调文字颜色 4 2_(融安县）2017年政府新增一般债券资金安排使用表" xfId="1864"/>
    <cellStyle name="好_第五部分(才淼、饶永宏） 3_2016年7旬月报表(1)" xfId="1865"/>
    <cellStyle name="差_教育厅提供义务教育及高中教师人数（2009年1月6日） 2 2_2016年旬月报表(1)" xfId="1866"/>
    <cellStyle name="好_第五部分(才淼、饶永宏） 2 2_2016年6旬月报表(1)" xfId="1867"/>
    <cellStyle name="PSDec" xfId="1868"/>
    <cellStyle name="标题 3 2 2 2" xfId="1869"/>
    <cellStyle name="好_地方配套按人均增幅控制8.30xl 2 2_2016年旬月报表(1)" xfId="1870"/>
    <cellStyle name="60% - 强调文字颜色 6 6" xfId="1871"/>
    <cellStyle name="40% - Accent1" xfId="1872"/>
    <cellStyle name="20% - 强调文字颜色 5 10 2" xfId="1873"/>
    <cellStyle name="差_奖励补助测算7.23 2 2_2016年7旬月报表(1)" xfId="1874"/>
    <cellStyle name="20% - 强调文字颜色 1 9" xfId="1875"/>
    <cellStyle name="40% - 强调文字颜色 5 2" xfId="1876"/>
    <cellStyle name="差_2007年人员分部门统计表 3_2016年7旬月报表(1)" xfId="1877"/>
    <cellStyle name="Accent6 3" xfId="1878"/>
    <cellStyle name="20% - 强调文字颜色 4 2_(融安县）2017年政府新增一般债券资金安排使用表" xfId="1879"/>
    <cellStyle name="Neutral" xfId="1880"/>
    <cellStyle name="40% - Accent4 2 2" xfId="1881"/>
    <cellStyle name="输出 6 2" xfId="1882"/>
    <cellStyle name="60% - 强调文字颜色 1 9 2" xfId="1883"/>
    <cellStyle name="常规 5 2 2" xfId="1884"/>
    <cellStyle name="20% - 强调文字颜色 6 3 3" xfId="1885"/>
    <cellStyle name="差_财政支出对上级的依赖程度 2" xfId="1886"/>
    <cellStyle name="60% - 强调文字颜色 6 8 2" xfId="1887"/>
    <cellStyle name="好_~5676413 2 2_2016年6旬月报表(1)" xfId="1888"/>
    <cellStyle name="60% - 强调文字颜色 5 9 2" xfId="1889"/>
    <cellStyle name="Check Cell" xfId="1890"/>
    <cellStyle name="20% - 强调文字颜色 6 5" xfId="1891"/>
    <cellStyle name="差_2009年一般性转移支付标准工资" xfId="1892"/>
    <cellStyle name="20% - 强调文字颜色 4 3 2 2" xfId="1893"/>
    <cellStyle name="强调文字颜色 4 8 2" xfId="1894"/>
    <cellStyle name="链接单元格 6" xfId="1895"/>
    <cellStyle name="60% - 强调文字颜色 2 6 2" xfId="1896"/>
    <cellStyle name="标题 1 2 3" xfId="1897"/>
    <cellStyle name="40% - 强调文字颜色 4 10" xfId="1898"/>
    <cellStyle name="输出 10" xfId="1899"/>
    <cellStyle name="RowLevel_0" xfId="1900"/>
    <cellStyle name="40% - 强调文字颜色 2 3" xfId="1901"/>
    <cellStyle name="好_奖励补助测算5.22测试 3_2016年旬月报表(1)" xfId="1902"/>
    <cellStyle name="差_530629_2006年县级财政报表附表 2 2_2016年6旬月报表(1)" xfId="1903"/>
    <cellStyle name="Comma [0] 3" xfId="1904"/>
    <cellStyle name="差_教育厅提供义务教育及高中教师人数（2009年1月6日） 2 2_2016年6旬月报表(1)" xfId="1905"/>
    <cellStyle name="20% - 强调文字颜色 5 2 2 2" xfId="1906"/>
    <cellStyle name="20% - 强调文字颜色 5 2 2 2 2" xfId="1907"/>
    <cellStyle name="好_2006年基础数据 2 2_2016年旬月报表(1)" xfId="1908"/>
    <cellStyle name="常规 4 3 2" xfId="1909"/>
    <cellStyle name="好_M01-2(州市补助收入) 2 2_2016年旬月报表(1)" xfId="1910"/>
    <cellStyle name="Input Cells 2" xfId="1911"/>
    <cellStyle name="好_Book1_1_2011.7 2 2_2016年旬月报表(1)" xfId="1912"/>
    <cellStyle name="好_~4190974" xfId="1913"/>
    <cellStyle name="差_11大理 2 2" xfId="1914"/>
    <cellStyle name="差_第五部分(才淼、饶永宏） 2" xfId="1915"/>
    <cellStyle name="20% - Accent4 2 2" xfId="1916"/>
    <cellStyle name="args.style" xfId="1917"/>
    <cellStyle name="好 3 2 2" xfId="1918"/>
    <cellStyle name="标题 2 2 2_社会保险基金预算调整表" xfId="1919"/>
    <cellStyle name="输出 8 2" xfId="1920"/>
    <cellStyle name="百分比 2 3 2" xfId="1921"/>
    <cellStyle name="Calculation 2_社会保险基金预算调整表" xfId="1922"/>
    <cellStyle name="Accent3 - 40%" xfId="1923"/>
    <cellStyle name="Grey 2" xfId="1924"/>
    <cellStyle name="ColLevel_0" xfId="1925"/>
    <cellStyle name="差_2009年一般性转移支付标准工资_奖励补助测算7.25 2 2_2016年旬月报表(1)" xfId="1926"/>
    <cellStyle name="差_0605石屏县 3_2016年6旬月报表(1)" xfId="1927"/>
    <cellStyle name="Comma [0]" xfId="1928"/>
    <cellStyle name="差_奖励补助测算7.25 4" xfId="1929"/>
    <cellStyle name="差_财政供养人员 2 2_2016年旬月报表(1)" xfId="1930"/>
    <cellStyle name="差_2009年一般性转移支付标准工资_~4190974 3_2016年6旬月报表(1)" xfId="1931"/>
    <cellStyle name="40% - 强调文字颜色 4 7" xfId="1932"/>
    <cellStyle name="好 2 2 2" xfId="1933"/>
    <cellStyle name="差_~5676413 3_2016年旬月报表(1)" xfId="1934"/>
    <cellStyle name="好_~5676413" xfId="1935"/>
    <cellStyle name="Comma [0] 2" xfId="1936"/>
    <cellStyle name="常规 3 6 2" xfId="1937"/>
    <cellStyle name="60% - 强调文字颜色 4 6 2" xfId="1938"/>
    <cellStyle name="差_2009年一般性转移支付标准工资_奖励补助测算5.23新 2 2_2016年旬月报表(1)" xfId="1939"/>
    <cellStyle name="标题 4 10" xfId="1940"/>
    <cellStyle name="Currency [0] 3" xfId="1941"/>
    <cellStyle name="好_奖励补助测算5.24冯铸 2 2" xfId="1942"/>
    <cellStyle name="标题 3 3 2" xfId="1943"/>
    <cellStyle name="分级显示列_1_Book1" xfId="1944"/>
    <cellStyle name="Dollar (zero dec)" xfId="1945"/>
    <cellStyle name="好_县级公安机关公用经费标准奖励测算方案（定稿） 3" xfId="1946"/>
    <cellStyle name="Fixed" xfId="1947"/>
    <cellStyle name="gcd" xfId="1948"/>
    <cellStyle name="差_2009年一般性转移支付标准工资_奖励补助测算5.22测试 3_2016年6旬月报表(1)" xfId="1949"/>
    <cellStyle name="差_教育厅提供义务教育及高中教师人数（2009年1月6日） 3_2016年旬月报表(1)" xfId="1950"/>
    <cellStyle name="20% - 强调文字颜色 4 2 2 2 2" xfId="1951"/>
    <cellStyle name="好_2009年一般性转移支付标准工资_奖励补助测算5.23新 3_2016年6旬月报表(1)" xfId="1952"/>
    <cellStyle name="好_~5676413 3" xfId="1953"/>
    <cellStyle name="PSDec 2" xfId="1954"/>
    <cellStyle name="常规 10" xfId="1955"/>
    <cellStyle name="好_2009年一般性转移支付标准工资_奖励补助测算5.23新 2 2_2016年旬月报表(1)" xfId="1956"/>
    <cellStyle name="差_530623_2006年县级财政报表附表 2 2_2016年7旬月报表(1)" xfId="1957"/>
    <cellStyle name="好_530623_2006年县级财政报表附表 2 2_2016年旬月报表(1)" xfId="1958"/>
    <cellStyle name="好_2009年一般性转移支付标准工资_~4190974 3" xfId="1959"/>
    <cellStyle name="常规 10 2" xfId="1960"/>
    <cellStyle name="60% - 强调文字颜色 3 11" xfId="1961"/>
    <cellStyle name="好_M01-2(州市补助收入) 2" xfId="1962"/>
    <cellStyle name="强调文字颜色 5 2 3" xfId="1963"/>
    <cellStyle name="标题 4 3 2" xfId="1964"/>
    <cellStyle name="好_Book1_来宾市2011年下半年BT融资建设项目计划表201108081" xfId="1965"/>
    <cellStyle name="计算 9" xfId="1966"/>
    <cellStyle name="标题 3 9" xfId="1967"/>
    <cellStyle name="计算 9_社会保险基金预算调整表" xfId="1968"/>
    <cellStyle name="40% - 强调文字颜色 4 3 2 2" xfId="1969"/>
    <cellStyle name="好_Book1_Book1 2 2_2016年7旬月报表(1)" xfId="1970"/>
    <cellStyle name="40% - 强调文字颜色 2 2_(融安县）2017年政府新增一般债券资金安排使用表" xfId="1971"/>
    <cellStyle name="HEADING2" xfId="1972"/>
    <cellStyle name="差_云南省2008年中小学教师人数统计表 2" xfId="1973"/>
    <cellStyle name="好_2006年在职人员情况 3_2016年6旬月报表(1)" xfId="1974"/>
    <cellStyle name="解释性文本 9 2" xfId="1975"/>
    <cellStyle name="差 11" xfId="1976"/>
    <cellStyle name="40% - 强调文字颜色 2 9" xfId="1977"/>
    <cellStyle name="好_地方配套按人均增幅控制8.30一般预算平均增幅、人均可用财力平均增幅两次控制、社会治安系数调整、案件数调整xl 3_2016年7旬月报表(1)" xfId="1978"/>
    <cellStyle name="强调文字颜色 5 3 2" xfId="1979"/>
    <cellStyle name="计算 3 2 2" xfId="1980"/>
    <cellStyle name="差_M01-2(州市补助收入) 3" xfId="1981"/>
    <cellStyle name="链接单元格 9 2" xfId="1982"/>
    <cellStyle name="好_高中教师人数（教育厅1.6日提供） 2 2" xfId="1983"/>
    <cellStyle name="好 2 2 3" xfId="1984"/>
    <cellStyle name="40% - 强调文字颜色 4 8" xfId="1985"/>
    <cellStyle name="Linked Cell" xfId="1986"/>
    <cellStyle name="链接单元格 5_社会保险基金预算调整表" xfId="1987"/>
    <cellStyle name="归盒啦_95" xfId="1988"/>
    <cellStyle name="40% - 强调文字颜色 4 8 2" xfId="1989"/>
    <cellStyle name="Linked Cell 2" xfId="1990"/>
    <cellStyle name="好_Book1_Book1 2 2_2016年6旬月报表(1)" xfId="1991"/>
    <cellStyle name="输出 7_社会保险基金预算调整表" xfId="1992"/>
    <cellStyle name="20% - 强调文字颜色 4 2 2" xfId="1993"/>
    <cellStyle name="Linked Cells 2" xfId="1994"/>
    <cellStyle name="差_2007年政法部门业务指标 2" xfId="1995"/>
    <cellStyle name="Millares [0]_96 Risk" xfId="1996"/>
    <cellStyle name="Moneda_96 Risk" xfId="1997"/>
    <cellStyle name="差_2006年全省财力计算表（中央、决算） 2 2" xfId="1998"/>
    <cellStyle name="差_2009年一般性转移支付标准工资_地方配套按人均增幅控制8.30一般预算平均增幅、人均可用财力平均增幅两次控制、社会治安系数调整、案件数调整xl 3" xfId="1999"/>
    <cellStyle name="Note" xfId="2000"/>
    <cellStyle name="注释 2 2 2 2" xfId="2001"/>
    <cellStyle name="Pourcentage_pldt" xfId="2002"/>
    <cellStyle name="好_Book2 3_2016年7旬月报表(1)" xfId="2003"/>
    <cellStyle name="Note 2 2" xfId="2004"/>
    <cellStyle name="标题 2 5" xfId="2005"/>
    <cellStyle name="差_2006年水利统计指标统计表 3_2016年7旬月报表(1)" xfId="2006"/>
    <cellStyle name="差_00省级(定稿) 3" xfId="2007"/>
    <cellStyle name="20% - 强调文字颜色 2 10 2" xfId="2008"/>
    <cellStyle name="计算 7" xfId="2009"/>
    <cellStyle name="差_奖励补助测算7.25 5_2016年7旬月报表(1)" xfId="2010"/>
    <cellStyle name="好_基础数据分析 2 2" xfId="2011"/>
    <cellStyle name="好_2009年一般性转移支付标准工资_奖励补助测算7.25 5_2016年旬月报表(1)" xfId="2012"/>
    <cellStyle name="Note 2_社会保险基金预算调整表" xfId="2013"/>
    <cellStyle name="差_03昭通 2 2_2016年6旬月报表(1)" xfId="2014"/>
    <cellStyle name="Note 3" xfId="2015"/>
    <cellStyle name="差_桂投9月报统计局 2" xfId="2016"/>
    <cellStyle name="Note_社会保险基金预算调整表" xfId="2017"/>
    <cellStyle name="检查单元格 5 2" xfId="2018"/>
    <cellStyle name="Output" xfId="2019"/>
    <cellStyle name="Percent [2] 2" xfId="2020"/>
    <cellStyle name="好 2_(融安县）2017年政府新增一般债券资金安排使用表" xfId="2021"/>
    <cellStyle name="PSDate" xfId="2022"/>
    <cellStyle name="标题 10" xfId="2023"/>
    <cellStyle name="差_2009年一般性转移支付标准工资_奖励补助测算5.22测试 2 2" xfId="2024"/>
    <cellStyle name="常规 11 2" xfId="2025"/>
    <cellStyle name="好_奖励补助测算7.25 (version 1) (version 1) 3_2016年旬月报表(1)" xfId="2026"/>
    <cellStyle name="好_2007年政法部门业务指标 2 2" xfId="2027"/>
    <cellStyle name="差_地方配套按人均增幅控制8.30xl 2 2_2016年旬月报表(1)" xfId="2028"/>
    <cellStyle name="标题 2 3 2" xfId="2029"/>
    <cellStyle name="差_05玉溪" xfId="2030"/>
    <cellStyle name="常规 11" xfId="2031"/>
    <cellStyle name="40% - 强调文字颜色 3 10 2" xfId="2032"/>
    <cellStyle name="PSHeading" xfId="2033"/>
    <cellStyle name="强调文字颜色 6 8" xfId="2034"/>
    <cellStyle name="40% - 强调文字颜色 5 3 2 2" xfId="2035"/>
    <cellStyle name="好_2011.7 2" xfId="2036"/>
    <cellStyle name="差_530623_2006年县级财政报表附表" xfId="2037"/>
    <cellStyle name="sstot" xfId="2038"/>
    <cellStyle name="常规 3 2_（融安）2017年财政收支预算1－10表 (1.13)" xfId="2039"/>
    <cellStyle name="标题 4 8 2" xfId="2040"/>
    <cellStyle name="差_2009年一般性转移支付标准工资_~5676413" xfId="2041"/>
    <cellStyle name="20% - 强调文字颜色 4 8 2" xfId="2042"/>
    <cellStyle name="Title" xfId="2043"/>
    <cellStyle name="差_Book1_Book1_社会保险基金预算调整表" xfId="2044"/>
    <cellStyle name="标题 1 10" xfId="2045"/>
    <cellStyle name="好_义务教育阶段教职工人数（教育厅提供最终）" xfId="2046"/>
    <cellStyle name="Warning Text 2" xfId="2047"/>
    <cellStyle name="Heading 1_社会保险基金预算调整表" xfId="2048"/>
    <cellStyle name="差_Book1_工程建设管理台帐(7月） 2" xfId="2049"/>
    <cellStyle name="好 3 3" xfId="2050"/>
    <cellStyle name="百分比 2" xfId="2051"/>
    <cellStyle name="好_2009年一般性转移支付标准工资 2 2_2016年旬月报表(1)" xfId="2052"/>
    <cellStyle name="好_汇总 2 2_2016年6旬月报表(1)" xfId="2053"/>
    <cellStyle name="百分比 2 2" xfId="2054"/>
    <cellStyle name="差_基础数据分析 2 2_2016年6旬月报表(1)" xfId="2055"/>
    <cellStyle name="差_~4190974 3" xfId="2056"/>
    <cellStyle name="百分比 2 4" xfId="2057"/>
    <cellStyle name="百分比 4 2" xfId="2058"/>
    <cellStyle name="好_2009年一般性转移支付标准工资_不用软件计算9.1不考虑经费管理评价xl 2 2" xfId="2059"/>
    <cellStyle name="好_2007年人员分部门统计表 3_2016年6旬月报表(1)" xfId="2060"/>
    <cellStyle name="好_2008云南省分县市中小学教职工统计表（教育厅提供） 3_2016年6旬月报表(1)" xfId="2061"/>
    <cellStyle name="强调文字颜色 5 9" xfId="2062"/>
    <cellStyle name="输出 4_社会保险基金预算调整表" xfId="2063"/>
    <cellStyle name="百分比 5 2" xfId="2064"/>
    <cellStyle name="60% - 强调文字颜色 4 8" xfId="2065"/>
    <cellStyle name="好_业务工作量指标 2 2_2016年6旬月报表(1)" xfId="2066"/>
    <cellStyle name="注释 5 2" xfId="2067"/>
    <cellStyle name="标题 1 2 2" xfId="2068"/>
    <cellStyle name="差_地方配套按人均增幅控制8.30xl 3" xfId="2069"/>
    <cellStyle name="标题 1 2 2 2" xfId="2070"/>
    <cellStyle name="差_5334_2006年迪庆县级财政报表附表 2 2" xfId="2071"/>
    <cellStyle name="标题 1 2_(融安县）2017年政府新增一般债券资金安排使用表" xfId="2072"/>
    <cellStyle name="标题 1 4" xfId="2073"/>
    <cellStyle name="标题 1 7" xfId="2074"/>
    <cellStyle name="差_指标四 3_2016年旬月报表(1)" xfId="2075"/>
    <cellStyle name="标题 1 7 2" xfId="2076"/>
    <cellStyle name="标题 1 8 2" xfId="2077"/>
    <cellStyle name="差_00省级(定稿) 2 2_2016年旬月报表(1)" xfId="2078"/>
    <cellStyle name="常规 4 2 2 2" xfId="2079"/>
    <cellStyle name="差_汇总-县级财政报表附表 2 2" xfId="2080"/>
    <cellStyle name="差_2009年一般性转移支付标准工资_奖励补助测算7.25 (version 1) (version 1) 2 2" xfId="2081"/>
    <cellStyle name="差_云南省2008年中小学教职工情况（教育厅提供20090101加工整理） 3_2016年旬月报表(1)" xfId="2082"/>
    <cellStyle name="好_2008云南省分县市中小学教职工统计表（教育厅提供） 3" xfId="2083"/>
    <cellStyle name="计算 7 2" xfId="2084"/>
    <cellStyle name="Accent6 - 60% 2" xfId="2085"/>
    <cellStyle name="差_基础数据分析 3_2016年旬月报表(1)" xfId="2086"/>
    <cellStyle name="标题 11" xfId="2087"/>
    <cellStyle name="40% - 强调文字颜色 1 2 2 2" xfId="2088"/>
    <cellStyle name="差_11大理 3_2016年旬月报表(1)" xfId="2089"/>
    <cellStyle name="好_县级公安机关公用经费标准奖励测算方案（定稿） 2" xfId="2090"/>
    <cellStyle name="Output 2 2" xfId="2091"/>
    <cellStyle name="标题 12" xfId="2092"/>
    <cellStyle name="好_义务教育阶段教职工人数（教育厅提供最终） 2" xfId="2093"/>
    <cellStyle name="Accent2_公安安全支出补充表5.14" xfId="2094"/>
    <cellStyle name="标题 2 2 2" xfId="2095"/>
    <cellStyle name="汇总 2_(融安县）2017年政府新增一般债券资金安排使用表" xfId="2096"/>
    <cellStyle name="Percent [2]" xfId="2097"/>
    <cellStyle name="好_~4190974 3" xfId="2098"/>
    <cellStyle name="标题 2 10" xfId="2099"/>
    <cellStyle name="好_Book1_1_来宾市2011年下半年BT融资建设项目计划表201108081 3_2016年6旬月报表(1)" xfId="2100"/>
    <cellStyle name="好_2009年一般性转移支付标准工资_奖励补助测算7.25 2 2_2016年7旬月报表(1)" xfId="2101"/>
    <cellStyle name="好_指标四 2" xfId="2102"/>
    <cellStyle name="标题 2 2 2 2" xfId="2103"/>
    <cellStyle name="好_2007年政法部门业务指标 3" xfId="2104"/>
    <cellStyle name="好_2、土地面积、人口、粮食产量基本情况 2 2" xfId="2105"/>
    <cellStyle name="标题 2 4" xfId="2106"/>
    <cellStyle name="千分位_ 白土" xfId="2107"/>
    <cellStyle name="好_卫生部门 3_2016年7旬月报表(1)" xfId="2108"/>
    <cellStyle name="好_00省级(打印) 2 2_2016年旬月报表(1)" xfId="2109"/>
    <cellStyle name="好_汇总 2 2_2016年旬月报表(1)" xfId="2110"/>
    <cellStyle name="好_奖励补助测算7.25 4_2016年6旬月报表(1)" xfId="2111"/>
    <cellStyle name="标题 2 4 2" xfId="2112"/>
    <cellStyle name="差_00省级(定稿) 2 2" xfId="2113"/>
    <cellStyle name="解释性文本 6 2" xfId="2114"/>
    <cellStyle name="Accent4 4" xfId="2115"/>
    <cellStyle name="差_2007年人员分部门统计表 2 2_2016年7旬月报表(1)" xfId="2116"/>
    <cellStyle name="检查单元格 8_社会保险基金预算调整表" xfId="2117"/>
    <cellStyle name="差 3 2" xfId="2118"/>
    <cellStyle name="标题 2 5 2" xfId="2119"/>
    <cellStyle name="好_2009年一般性转移支付标准工资_奖励补助测算7.25 4" xfId="2120"/>
    <cellStyle name="差_汇总 2 2_2016年6旬月报表(1)" xfId="2121"/>
    <cellStyle name="强调文字颜色 5 7" xfId="2122"/>
    <cellStyle name="强调文字颜色 2 2 2 3" xfId="2123"/>
    <cellStyle name="好_2009年一般性转移支付标准工资_~4190974 2 2_2016年6旬月报表(1)" xfId="2124"/>
    <cellStyle name="标题 2 6" xfId="2125"/>
    <cellStyle name="好_2009年一般性转移支付标准工资_不用软件计算9.1不考虑经费管理评价xl 2 2_2016年旬月报表(1)" xfId="2126"/>
    <cellStyle name="标题 2 6 2" xfId="2127"/>
    <cellStyle name="标题 2 8_社会保险基金预算调整表" xfId="2128"/>
    <cellStyle name="标题 2 9_社会保险基金预算调整表" xfId="2129"/>
    <cellStyle name="好_地方配套按人均增幅控制8.30xl 2 2" xfId="2130"/>
    <cellStyle name="标题 3 2" xfId="2131"/>
    <cellStyle name="货币_2013年部门预算输出表(1月20日）" xfId="2132"/>
    <cellStyle name="差_~5676413 3" xfId="2133"/>
    <cellStyle name="标题 3 2 2" xfId="2134"/>
    <cellStyle name="好_530629_2006年县级财政报表附表 2 2_2016年6旬月报表(1)" xfId="2135"/>
    <cellStyle name="差_三季度－表二 2 2" xfId="2136"/>
    <cellStyle name="好 5" xfId="2137"/>
    <cellStyle name="好_工程建设管理台帐(7月） 2" xfId="2138"/>
    <cellStyle name="好 5 2" xfId="2139"/>
    <cellStyle name="好_工程建设管理台帐(7月） 2 2" xfId="2140"/>
    <cellStyle name="好 6" xfId="2141"/>
    <cellStyle name="差_2008年县级公安保障标准落实奖励经费分配测算 2" xfId="2142"/>
    <cellStyle name="差_下半年禁吸戒毒经费1000万元 2 2_2016年6旬月报表(1)" xfId="2143"/>
    <cellStyle name="好_工程建设管理台帐(7月） 3" xfId="2144"/>
    <cellStyle name="20% - 强调文字颜色 2 5 2" xfId="2145"/>
    <cellStyle name="好_奖励补助测算5.24冯铸 2" xfId="2146"/>
    <cellStyle name="标题 3 3" xfId="2147"/>
    <cellStyle name="好_奖励补助测算5.24冯铸 3" xfId="2148"/>
    <cellStyle name="差 2 2 2" xfId="2149"/>
    <cellStyle name="60% - 强调文字颜色 6 3 2 2" xfId="2150"/>
    <cellStyle name="标题 3 6_社会保险基金预算调整表" xfId="2151"/>
    <cellStyle name="标题 3 8_社会保险基金预算调整表" xfId="2152"/>
    <cellStyle name="千位分隔 3" xfId="2153"/>
    <cellStyle name="强调文字颜色 3 3 2 2" xfId="2154"/>
    <cellStyle name="好_0605石屏县 2 2" xfId="2155"/>
    <cellStyle name="标题 2 2 3" xfId="2156"/>
    <cellStyle name="标题 4 2" xfId="2157"/>
    <cellStyle name="PSDate 3" xfId="2158"/>
    <cellStyle name="差_Book1_1_来宾市2011年下半年BT融资建设项目计划表201108081 3" xfId="2159"/>
    <cellStyle name="差_2008云南省分县市中小学教职工统计表（教育厅提供） 2 2_2016年6旬月报表(1)" xfId="2160"/>
    <cellStyle name="差_2007年政法部门业务指标 2 2" xfId="2161"/>
    <cellStyle name="差_1003牟定县 2_2016年6旬月报表(1)" xfId="2162"/>
    <cellStyle name="千位分隔 3 2 2" xfId="2163"/>
    <cellStyle name="t_社会保险基金预算调整表" xfId="2164"/>
    <cellStyle name="差_财政供养人员 3_2016年6旬月报表(1)" xfId="2165"/>
    <cellStyle name="好_2009年一般性转移支付标准工资_奖励补助测算5.24冯铸 3_2016年6旬月报表(1)" xfId="2166"/>
    <cellStyle name="好_M03 2 2_2016年6旬月报表(1)" xfId="2167"/>
    <cellStyle name="差_财政供养人员 3_2016年7旬月报表(1)" xfId="2168"/>
    <cellStyle name="标题 4 3" xfId="2169"/>
    <cellStyle name="差_汇总 3_2016年6旬月报表(1)" xfId="2170"/>
    <cellStyle name="差_1003牟定县 2_2016年旬月报表(1)" xfId="2171"/>
    <cellStyle name="差_2007年政法部门业务指标 3" xfId="2172"/>
    <cellStyle name="差_2007年人员分部门统计表 2 2" xfId="2173"/>
    <cellStyle name="千位分隔 4 2" xfId="2174"/>
    <cellStyle name="标题 4 6 2" xfId="2175"/>
    <cellStyle name="适中 5" xfId="2176"/>
    <cellStyle name="强调文字颜色 1 7" xfId="2177"/>
    <cellStyle name="差_云南农村义务教育统计表 2 2_2016年旬月报表(1)" xfId="2178"/>
    <cellStyle name="好_11大理 2 2_2016年6旬月报表(1)" xfId="2179"/>
    <cellStyle name="标题 4 7 2" xfId="2180"/>
    <cellStyle name="好_第五部分(才淼、饶永宏）" xfId="2181"/>
    <cellStyle name="好_~5676413 3_2016年旬月报表(1)" xfId="2182"/>
    <cellStyle name="差_2009年一般性转移支付标准工资_~4190974 2 2_2016年6旬月报表(1)" xfId="2183"/>
    <cellStyle name="好_奖励补助测算7.25 (version 1) (version 1) 3_2016年7旬月报表(1)" xfId="2184"/>
    <cellStyle name="标题 5 2 2" xfId="2185"/>
    <cellStyle name="标题 5 3" xfId="2186"/>
    <cellStyle name="差_来宾市2011年下半年BT融资建设项目计划表201108081 2" xfId="2187"/>
    <cellStyle name="好_03昭通 3_2016年7旬月报表(1)" xfId="2188"/>
    <cellStyle name="标题 7" xfId="2189"/>
    <cellStyle name="差_2006年水利统计指标统计表 3" xfId="2190"/>
    <cellStyle name="差_5334_2006年迪庆县级财政报表附表" xfId="2191"/>
    <cellStyle name="标题 8" xfId="2192"/>
    <cellStyle name="差_奖励补助测算5.23新 2 2_2016年旬月报表(1)" xfId="2193"/>
    <cellStyle name="差_2007年人员分部门统计表" xfId="2194"/>
    <cellStyle name="差_11大理 2 2_2016年7旬月报表(1)" xfId="2195"/>
    <cellStyle name="好_Book1_1_2011.7 3_2016年7旬月报表(1)" xfId="2196"/>
    <cellStyle name="常规_(融安县）2017年政府新增一般债券资金安排使用表" xfId="2197"/>
    <cellStyle name="常规 3 7" xfId="2198"/>
    <cellStyle name="标题1" xfId="2199"/>
    <cellStyle name="常规 2 3" xfId="2200"/>
    <cellStyle name="差_奖励补助测算7.25 2 2" xfId="2201"/>
    <cellStyle name="好_汇总-县级财政报表附表 3_2016年6旬月报表(1)" xfId="2202"/>
    <cellStyle name="差_00省级(定稿) 2 2_2016年7旬月报表(1)" xfId="2203"/>
    <cellStyle name="好_~4190974 2 2_2016年旬月报表(1)" xfId="2204"/>
    <cellStyle name="好_~4190974 3_2016年旬月报表(1)" xfId="2205"/>
    <cellStyle name="好_Book1_1_来宾市2011年下半年BT融资建设项目计划表201108081 2 2_2016年旬月报表(1)" xfId="2206"/>
    <cellStyle name="差_Book2 3_2016年7旬月报表(1)" xfId="2207"/>
    <cellStyle name="检查单元格 10" xfId="2208"/>
    <cellStyle name="表标题 2" xfId="2209"/>
    <cellStyle name="好_不用软件计算9.1不考虑经费管理评价xl 2 2_2016年6旬月报表(1)" xfId="2210"/>
    <cellStyle name="差_~4190974 2 2_2016年6旬月报表(1)" xfId="2211"/>
    <cellStyle name="好_Book1_融资完成情况统计表 2_2016年6旬月报表(1)" xfId="2212"/>
    <cellStyle name="差 10" xfId="2213"/>
    <cellStyle name="差_2009年一般性转移支付标准工资_奖励补助测算5.23新" xfId="2214"/>
    <cellStyle name="差_奖励补助测算7.25 3_2016年旬月报表(1)" xfId="2215"/>
    <cellStyle name="好_县级公安机关公用经费标准奖励测算方案（定稿） 2 2_2016年7旬月报表(1)" xfId="2216"/>
    <cellStyle name="差_2009年一般性转移支付标准工资_奖励补助测算7.25 2" xfId="2217"/>
    <cellStyle name="差 10 2" xfId="2218"/>
    <cellStyle name="好_03昭通 2 2" xfId="2219"/>
    <cellStyle name="差_2009年一般性转移支付标准工资_奖励补助测算7.25 2 2" xfId="2220"/>
    <cellStyle name="差_2009年一般性转移支付标准工资_奖励补助测算7.25 3" xfId="2221"/>
    <cellStyle name="解释性文本 5" xfId="2222"/>
    <cellStyle name="差_2007年政法部门业务指标 3_2016年旬月报表(1)" xfId="2223"/>
    <cellStyle name="好_2009年一般性转移支付标准工资_~5676413 2 2_2016年7旬月报表(1)" xfId="2224"/>
    <cellStyle name="好_奖励补助测算7.25 3_2016年6旬月报表(1)" xfId="2225"/>
    <cellStyle name="差 2" xfId="2226"/>
    <cellStyle name="好_地方配套按人均增幅控制8.30一般预算平均增幅、人均可用财力平均增幅两次控制、社会治安系数调整、案件数调整xl 2 2" xfId="2227"/>
    <cellStyle name="标题 5" xfId="2228"/>
    <cellStyle name="差_云南省2008年中小学教职工情况（教育厅提供20090101加工整理） 2 2" xfId="2229"/>
    <cellStyle name="差_来宾市2011年下半年BT融资建设项目计划表201108081 2 2_2016年6旬月报表(1)" xfId="2230"/>
    <cellStyle name="통화 [0]_BOILER-CO1" xfId="2231"/>
    <cellStyle name="差_Book1_Book1 2" xfId="2232"/>
    <cellStyle name="差 2 2 3" xfId="2233"/>
    <cellStyle name="差_云南省2008年转移支付测算——州市本级考核部分及政策性测算 3_2016年7旬月报表(1)" xfId="2234"/>
    <cellStyle name="好_奖励补助测算7.25 4_2016年7旬月报表(1)" xfId="2235"/>
    <cellStyle name="差 2_(融安县）2017年政府新增一般债券资金安排使用表" xfId="2236"/>
    <cellStyle name="差 3" xfId="2237"/>
    <cellStyle name="强调文字颜色 2 2 2 2 2" xfId="2238"/>
    <cellStyle name="好_2009年一般性转移支付标准工资_奖励补助测算7.25 2 2_2016年6旬月报表(1)" xfId="2239"/>
    <cellStyle name="差_05玉溪 2 2_2016年旬月报表(1)" xfId="2240"/>
    <cellStyle name="Input_社会保险基金预算调整表" xfId="2241"/>
    <cellStyle name="差 3 2 2" xfId="2242"/>
    <cellStyle name="差 3 3" xfId="2243"/>
    <cellStyle name="好_2009年一般性转移支付标准工资_奖励补助测算5.22测试 3" xfId="2244"/>
    <cellStyle name="差_11大理 3_2016年6旬月报表(1)" xfId="2245"/>
    <cellStyle name="标题 3 4" xfId="2246"/>
    <cellStyle name="差_2009年一般性转移支付标准工资_奖励补助测算5.22测试 2" xfId="2247"/>
    <cellStyle name="60% - 强调文字颜色 3 2 2" xfId="2248"/>
    <cellStyle name="好_汇总-县级财政报表附表 2 2_2016年旬月报表(1)" xfId="2249"/>
    <cellStyle name="解释性文本 8" xfId="2250"/>
    <cellStyle name="差 5" xfId="2251"/>
    <cellStyle name="差_M01-2(州市补助收入) 2 2_2016年6旬月报表(1)" xfId="2252"/>
    <cellStyle name="好_530629_2006年县级财政报表附表 3_2016年6旬月报表(1)" xfId="2253"/>
    <cellStyle name="差_Book2 2 2" xfId="2254"/>
    <cellStyle name="60% - 强调文字颜色 3 2 2 2" xfId="2255"/>
    <cellStyle name="解释性文本 8 2" xfId="2256"/>
    <cellStyle name="差_不用软件计算9.1不考虑经费管理评价xl 2 2_2016年7旬月报表(1)" xfId="2257"/>
    <cellStyle name="20% - 强调文字颜色 1 10 2" xfId="2258"/>
    <cellStyle name="好_Book1 2_社会保险基金预算调整表" xfId="2259"/>
    <cellStyle name="60% - 强调文字颜色 3 2 3" xfId="2260"/>
    <cellStyle name="解释性文本 9" xfId="2261"/>
    <cellStyle name="差 6" xfId="2262"/>
    <cellStyle name="差_汇总 3_2016年旬月报表(1)" xfId="2263"/>
    <cellStyle name="_弱电系统设备配置报价清单" xfId="2264"/>
    <cellStyle name="差_下半年禁吸戒毒经费1000万元 2 2" xfId="2265"/>
    <cellStyle name="差_0502通海县 2 2" xfId="2266"/>
    <cellStyle name="差_融资完成情况统计表 2 2" xfId="2267"/>
    <cellStyle name="差 8 2" xfId="2268"/>
    <cellStyle name="常规 4 9" xfId="2269"/>
    <cellStyle name="差_2006年分析表 2" xfId="2270"/>
    <cellStyle name="强调文字颜色 1 5 2" xfId="2271"/>
    <cellStyle name="适中 3 2" xfId="2272"/>
    <cellStyle name="好_奖励补助测算5.23新 2" xfId="2273"/>
    <cellStyle name="强调文字颜色 6 11" xfId="2274"/>
    <cellStyle name="好_Book1_Book1 2 2" xfId="2275"/>
    <cellStyle name="差_下半年禁吸戒毒经费1000万元 3" xfId="2276"/>
    <cellStyle name="差_0502通海县 3" xfId="2277"/>
    <cellStyle name="差_奖励补助测算7.25 5_2016年旬月报表(1)" xfId="2278"/>
    <cellStyle name="好_530623_2006年县级财政报表附表 2 2_2016年7旬月报表(1)" xfId="2279"/>
    <cellStyle name="差_(融安县）2017年政府新增一般债券资金安排使用表" xfId="2280"/>
    <cellStyle name="差_融资完成情况统计表 3" xfId="2281"/>
    <cellStyle name="Accent6 5" xfId="2282"/>
    <cellStyle name="常规 2 10" xfId="2283"/>
    <cellStyle name="差_~4190974 2" xfId="2284"/>
    <cellStyle name="差_03昭通 2 2" xfId="2285"/>
    <cellStyle name="好_2009年一般性转移支付标准工资_奖励补助测算5.22测试 3_2016年旬月报表(1)" xfId="2286"/>
    <cellStyle name="Accent4 3" xfId="2287"/>
    <cellStyle name="差_~4190974 2 2" xfId="2288"/>
    <cellStyle name="好_2009年一般性转移支付标准工资_奖励补助测算7.25 (version 1) (version 1) 3_2016年7旬月报表(1)" xfId="2289"/>
    <cellStyle name="差_530629_2006年县级财政报表附表 3_2016年6旬月报表(1)" xfId="2290"/>
    <cellStyle name="强调文字颜色 3" xfId="2291" builtinId="37"/>
    <cellStyle name="检查单元格 2 3" xfId="2292"/>
    <cellStyle name="差_~4190974 3_2016年6旬月报表(1)" xfId="2293"/>
    <cellStyle name="差_2007年政法部门业务指标 2 2_2016年6旬月报表(1)" xfId="2294"/>
    <cellStyle name="差_00省级(打印) 2" xfId="2295"/>
    <cellStyle name="差_~5676413 2 2_2016年7旬月报表(1)" xfId="2296"/>
    <cellStyle name="60% - 强调文字颜色 1 11" xfId="2297"/>
    <cellStyle name="差_地方配套按人均增幅控制8.30一般预算平均增幅、人均可用财力平均增幅两次控制、社会治安系数调整、案件数调整xl 3" xfId="2298"/>
    <cellStyle name="差_~5676413 3_2016年7旬月报表(1)" xfId="2299"/>
    <cellStyle name="标题 2 3" xfId="2300"/>
    <cellStyle name="差_汇总 3_2016年7旬月报表(1)" xfId="2301"/>
    <cellStyle name="好_Book1_工程建设管理台帐(7月）" xfId="2302"/>
    <cellStyle name="强调文字颜色 6 3 3" xfId="2303"/>
    <cellStyle name="强调文字颜色 1 3 2 2" xfId="2304"/>
    <cellStyle name="差_00省级(打印)" xfId="2305"/>
    <cellStyle name="差_00省级(打印) 2 2_2016年6旬月报表(1)" xfId="2306"/>
    <cellStyle name="常规 3 8" xfId="2307"/>
    <cellStyle name="差_桂投9月报统计局 3_2016年6旬月报表(1)" xfId="2308"/>
    <cellStyle name="输入 10_社会保险基金预算调整表" xfId="2309"/>
    <cellStyle name="好_2011.7 2_2016年旬月报表(1)" xfId="2310"/>
    <cellStyle name="差_桂投9月报统计局 3_2016年7旬月报表(1)" xfId="2311"/>
    <cellStyle name="差_2009年一般性转移支付标准工资 3_2016年旬月报表(1)" xfId="2312"/>
    <cellStyle name="60% - Accent1 3" xfId="2313"/>
    <cellStyle name="差_不用软件计算9.1不考虑经费管理评价xl 2 2_2016年旬月报表(1)" xfId="2314"/>
    <cellStyle name="差_桂投9月报统计局 3_2016年旬月报表(1)" xfId="2315"/>
    <cellStyle name="好_指标四 3_2016年7旬月报表(1)" xfId="2316"/>
    <cellStyle name="差_奖励补助测算7.23" xfId="2317"/>
    <cellStyle name="差_00省级(打印) 3" xfId="2318"/>
    <cellStyle name="好_业务工作量指标 3" xfId="2319"/>
    <cellStyle name="差_Book1_3 2" xfId="2320"/>
    <cellStyle name="输入 11" xfId="2321"/>
    <cellStyle name="40% - 强调文字颜色 5 3" xfId="2322"/>
    <cellStyle name="差_00省级(定稿) 3_2016年7旬月报表(1)" xfId="2323"/>
    <cellStyle name="强调文字颜色 4 11" xfId="2324"/>
    <cellStyle name="差_第五部分(才淼、饶永宏） 3_2016年7旬月报表(1)" xfId="2325"/>
    <cellStyle name="检查单元格 6_社会保险基金预算调整表" xfId="2326"/>
    <cellStyle name="20% - Accent5 3" xfId="2327"/>
    <cellStyle name="差_03昭通 2 2_2016年7旬月报表(1)" xfId="2328"/>
    <cellStyle name="千位_ 方正PC" xfId="2329"/>
    <cellStyle name="汇总 6" xfId="2330"/>
    <cellStyle name="Accent2 4" xfId="2331"/>
    <cellStyle name="差_Book1_2011.7 2 2_2016年7旬月报表(1)" xfId="2332"/>
    <cellStyle name="好_财政供养人员 3" xfId="2333"/>
    <cellStyle name="好_奖励补助测算5.22测试 2 2_2016年6旬月报表(1)" xfId="2334"/>
    <cellStyle name="常规 3 7 2" xfId="2335"/>
    <cellStyle name="标题 2 3_社会保险基金预算调整表" xfId="2336"/>
    <cellStyle name="差_03昭通 3_2016年旬月报表(1)" xfId="2337"/>
    <cellStyle name="差_2007年政法部门业务指标 2 2_2016年旬月报表(1)" xfId="2338"/>
    <cellStyle name="差_2、土地面积、人口、粮食产量基本情况" xfId="2339"/>
    <cellStyle name="差_0502通海县 2 2_2016年7旬月报表(1)" xfId="2340"/>
    <cellStyle name="差_融资完成情况统计表 2 2_2016年7旬月报表(1)" xfId="2341"/>
    <cellStyle name="强调文字颜色 6 6 2" xfId="2342"/>
    <cellStyle name="差_融资完成情况统计表 2 2_2016年旬月报表(1)" xfId="2343"/>
    <cellStyle name="差_0502通海县 3_2016年6旬月报表(1)" xfId="2344"/>
    <cellStyle name="差_云南农村义务教育统计表 3_2016年旬月报表(1)" xfId="2345"/>
    <cellStyle name="差_地方配套按人均增幅控制8.31（调整结案率后）xl 2" xfId="2346"/>
    <cellStyle name="好_2009年一般性转移支付标准工资_奖励补助测算7.25 (version 1) (version 1) 2" xfId="2347"/>
    <cellStyle name="40% - 强调文字颜色 3 9" xfId="2348"/>
    <cellStyle name="差_融资完成情况统计表 3_2016年6旬月报表(1)" xfId="2349"/>
    <cellStyle name="差_0502通海县 3_2016年7旬月报表(1)" xfId="2350"/>
    <cellStyle name="输入 8" xfId="2351"/>
    <cellStyle name="표준_0N-HANDLING " xfId="2352"/>
    <cellStyle name="差_05玉溪 2 2_2016年6旬月报表(1)" xfId="2353"/>
    <cellStyle name="好_2009年一般性转移支付标准工资_奖励补助测算7.25 3_2016年6旬月报表(1)" xfId="2354"/>
    <cellStyle name="好_530623_2006年县级财政报表附表 2 2_2016年6旬月报表(1)" xfId="2355"/>
    <cellStyle name="差_Book1_来宾市2011年下半年BT融资建设项目计划表201108081 2_2016年7旬月报表(1)" xfId="2356"/>
    <cellStyle name="链接单元格 8_社会保险基金预算调整表" xfId="2357"/>
    <cellStyle name="差_2006年基础数据 2 2_2016年7旬月报表(1)" xfId="2358"/>
    <cellStyle name="差_11大理 3" xfId="2359"/>
    <cellStyle name="60% - 强调文字颜色 4 7 2" xfId="2360"/>
    <cellStyle name="差_0605石屏县" xfId="2361"/>
    <cellStyle name="好_地方配套按人均增幅控制8.31（调整结案率后）xl 2 2_2016年7旬月报表(1)" xfId="2362"/>
    <cellStyle name="差_汇总-县级财政报表附表 2 2_2016年6旬月报表(1)" xfId="2363"/>
    <cellStyle name="差_0605石屏县 2" xfId="2364"/>
    <cellStyle name="好_云南省2008年转移支付测算——州市本级考核部分及政策性测算 2 2_2016年7旬月报表(1)" xfId="2365"/>
    <cellStyle name="好_基础数据分析 3_2016年7旬月报表(1)" xfId="2366"/>
    <cellStyle name="差_530623_2006年县级财政报表附表 3_2016年6旬月报表(1)" xfId="2367"/>
    <cellStyle name="好_2009年一般性转移支付标准工资_奖励补助测算5.23新 3_2016年7旬月报表(1)" xfId="2368"/>
    <cellStyle name="差_城建部门 2" xfId="2369"/>
    <cellStyle name="差_Book2" xfId="2370"/>
    <cellStyle name="差_云南省2008年转移支付测算——州市本级考核部分及政策性测算" xfId="2371"/>
    <cellStyle name="差_0605石屏县 3_2016年7旬月报表(1)" xfId="2372"/>
    <cellStyle name="差_云南农村义务教育统计表 2 2_2016年6旬月报表(1)" xfId="2373"/>
    <cellStyle name="差_地方配套按人均增幅控制8.31（调整结案率后）xl 3_2016年7旬月报表(1)" xfId="2374"/>
    <cellStyle name="差_0605石屏县 2 2_2016年7旬月报表(1)" xfId="2375"/>
    <cellStyle name="检查单元格 9_社会保险基金预算调整表" xfId="2376"/>
    <cellStyle name="好_2、土地面积、人口、粮食产量基本情况 3_2016年6旬月报表(1)" xfId="2377"/>
    <cellStyle name="差_1110洱源县" xfId="2378"/>
    <cellStyle name="PSSpacer 3" xfId="2379"/>
    <cellStyle name="差_2009年一般性转移支付标准工资_地方配套按人均增幅控制8.31（调整结案率后）xl 2" xfId="2380"/>
    <cellStyle name="差_1110洱源县 2 2_2016年7旬月报表(1)" xfId="2381"/>
    <cellStyle name="标题 4 5 2" xfId="2382"/>
    <cellStyle name="差_1110洱源县 3_2016年7旬月报表(1)" xfId="2383"/>
    <cellStyle name="差_11大理" xfId="2384"/>
    <cellStyle name="差_11大理 2" xfId="2385"/>
    <cellStyle name="差_第五部分(才淼、饶永宏）" xfId="2386"/>
    <cellStyle name="差_11大理 2 2_2016年旬月报表(1)" xfId="2387"/>
    <cellStyle name="好_来宾市2011年下半年BT融资建设项目计划表201108081 3_2016年6旬月报表(1)" xfId="2388"/>
    <cellStyle name="差_工程建设管理台帐(7月）" xfId="2389"/>
    <cellStyle name="差_桂投9月报统计局 2 2_2016年7旬月报表(1)" xfId="2390"/>
    <cellStyle name="差_11大理 3_2016年7旬月报表(1)" xfId="2391"/>
    <cellStyle name="差_2009年一般性转移支付标准工资_奖励补助测算7.25 3_2016年6旬月报表(1)" xfId="2392"/>
    <cellStyle name="好_指标四 3" xfId="2393"/>
    <cellStyle name="差_2、土地面积、人口、粮食产量基本情况 2 2" xfId="2394"/>
    <cellStyle name="好_2009年一般性转移支付标准工资_奖励补助测算5.23新 2 2_2016年7旬月报表(1)" xfId="2395"/>
    <cellStyle name="差_2、土地面积、人口、粮食产量基本情况 2 2_2016年6旬月报表(1)" xfId="2396"/>
    <cellStyle name="差_Book1_3 2 2_2016年6旬月报表(1)" xfId="2397"/>
    <cellStyle name="差_2、土地面积、人口、粮食产量基本情况 2 2_2016年旬月报表(1)" xfId="2398"/>
    <cellStyle name="好_丽江汇总" xfId="2399"/>
    <cellStyle name="警告文本 2_(融安县）2017年政府新增一般债券资金安排使用表" xfId="2400"/>
    <cellStyle name="强调 2 2" xfId="2401"/>
    <cellStyle name="差_2、土地面积、人口、粮食产量基本情况 3_2016年6旬月报表(1)" xfId="2402"/>
    <cellStyle name="差_2009年一般性转移支付标准工资_奖励补助测算7.25 5" xfId="2403"/>
    <cellStyle name="好_0605石屏县 2 2_2016年旬月报表(1)" xfId="2404"/>
    <cellStyle name="差_2、土地面积、人口、粮食产量基本情况 3_2016年7旬月报表(1)" xfId="2405"/>
    <cellStyle name="千分位[0]_ 白土" xfId="2406"/>
    <cellStyle name="40% - 强调文字颜色 2 6" xfId="2407"/>
    <cellStyle name="差_2、土地面积、人口、粮食产量基本情况 3_2016年旬月报表(1)" xfId="2408"/>
    <cellStyle name="常规 5 3" xfId="2409"/>
    <cellStyle name="差_2006年基础数据 2 2_2016年6旬月报表(1)" xfId="2410"/>
    <cellStyle name="差_2006年基础数据 3_2016年7旬月报表(1)" xfId="2411"/>
    <cellStyle name="好_2009年一般性转移支付标准工资_~4190974 3_2016年7旬月报表(1)" xfId="2412"/>
    <cellStyle name="差_云南农村义务教育统计表 3" xfId="2413"/>
    <cellStyle name="好_~4190974 2" xfId="2414"/>
    <cellStyle name="好_奖励补助测算5.22测试 3_2016年6旬月报表(1)" xfId="2415"/>
    <cellStyle name="好 9" xfId="2416"/>
    <cellStyle name="差_基础数据分析" xfId="2417"/>
    <cellStyle name="差_2006年全省财力计算表（中央、决算） 3" xfId="2418"/>
    <cellStyle name="差_2009年一般性转移支付标准工资_地方配套按人均增幅控制8.31（调整结案率后）xl 2 2_2016年旬月报表(1)" xfId="2419"/>
    <cellStyle name="好_云南省2008年中小学教职工情况（教育厅提供20090101加工整理） 2 2" xfId="2420"/>
    <cellStyle name="好_业务工作量指标 2 2_2016年旬月报表(1)" xfId="2421"/>
    <cellStyle name="霓付 [0]_ +Foil &amp; -FOIL &amp; PAPER" xfId="2422"/>
    <cellStyle name="差_2009年一般性转移支付标准工资_地方配套按人均增幅控制8.30一般预算平均增幅、人均可用财力平均增幅两次控制、社会治安系数调整、案件数调整xl 2 2_2016年旬月报表(1)" xfId="2423"/>
    <cellStyle name="差_汇总-县级财政报表附表 2 2_2016年旬月报表(1)" xfId="2424"/>
    <cellStyle name="输入 8 2" xfId="2425"/>
    <cellStyle name="常规 4 2_地方政府负有偿还责任的债务明细表（表1）" xfId="2426"/>
    <cellStyle name="差_2006年水利统计指标统计表 3_2016年旬月报表(1)" xfId="2427"/>
    <cellStyle name="差_2006年在职人员情况" xfId="2428"/>
    <cellStyle name="差_2006年在职人员情况 2" xfId="2429"/>
    <cellStyle name="强调文字颜色 5" xfId="2430" builtinId="45"/>
    <cellStyle name="常规 3 3 2" xfId="2431"/>
    <cellStyle name="Calc Currency (0)" xfId="2432"/>
    <cellStyle name="好_M03" xfId="2433"/>
    <cellStyle name="差_2006年在职人员情况 2 2_2016年7旬月报表(1)" xfId="2434"/>
    <cellStyle name="差_汇总-县级财政报表附表 3_2016年6旬月报表(1)" xfId="2435"/>
    <cellStyle name="注释 2 2_社会保险基金预算调整表" xfId="2436"/>
    <cellStyle name="差_03昭通 3_2016年7旬月报表(1)" xfId="2437"/>
    <cellStyle name="差_2009年一般性转移支付标准工资_地方配套按人均增幅控制8.30xl 2" xfId="2438"/>
    <cellStyle name="好_~5676413 2 2" xfId="2439"/>
    <cellStyle name="差_2006年在职人员情况 3" xfId="2440"/>
    <cellStyle name="好_14年预算调整总表(12.2）" xfId="2441"/>
    <cellStyle name="差_财政供养人员" xfId="2442"/>
    <cellStyle name="差_2006年在职人员情况 3_2016年7旬月报表(1)" xfId="2443"/>
    <cellStyle name="60% - 强调文字颜色 5 10 2" xfId="2444"/>
    <cellStyle name="常规_2015年财政收支预算1－10表" xfId="2445"/>
    <cellStyle name="好_财政供养人员 2 2_2016年7旬月报表(1)" xfId="2446"/>
    <cellStyle name="好_2、土地面积、人口、粮食产量基本情况 3_2016年旬月报表(1)" xfId="2447"/>
    <cellStyle name="强调文字颜色 2 5 2" xfId="2448"/>
    <cellStyle name="差_2007年检察院案件数 2 2_2016年旬月报表(1)" xfId="2449"/>
    <cellStyle name="20% - 强调文字颜色 6 3 2 2" xfId="2450"/>
    <cellStyle name="差_2007年检察院案件数 3_2016年7旬月报表(1)" xfId="2451"/>
    <cellStyle name="汇总 2 2_社会保险基金预算调整表" xfId="2452"/>
    <cellStyle name="差_2007年检察院案件数 3_2016年旬月报表(1)" xfId="2453"/>
    <cellStyle name="差_2007年可用财力" xfId="2454"/>
    <cellStyle name="差_2009年一般性转移支付标准工资_地方配套按人均增幅控制8.30一般预算平均增幅、人均可用财力平均增幅两次控制、社会治安系数调整、案件数调整xl 2 2_2016年7旬月报表(1)" xfId="2455"/>
    <cellStyle name="千位分隔 4" xfId="2456"/>
    <cellStyle name="差_2007年人员分部门统计表 2" xfId="2457"/>
    <cellStyle name="20% - 强调文字颜色 5 2" xfId="2458"/>
    <cellStyle name="差_2009年一般性转移支付标准工资_奖励补助测算5.22测试 3_2016年旬月报表(1)" xfId="2459"/>
    <cellStyle name="好_2、土地面积、人口、粮食产量基本情况 2 2_2016年旬月报表(1)" xfId="2460"/>
    <cellStyle name="好_Book1_来宾市2011年下半年BT融资建设项目计划表201108081 2" xfId="2461"/>
    <cellStyle name="好_云南省2008年转移支付测算——州市本级考核部分及政策性测算 2 2_2016年旬月报表(1)" xfId="2462"/>
    <cellStyle name="好_2009年一般性转移支付标准工资_奖励补助测算5.23新 3_2016年旬月报表(1)" xfId="2463"/>
    <cellStyle name="好_530629_2006年县级财政报表附表 3_2016年7旬月报表(1)" xfId="2464"/>
    <cellStyle name="差_M01-2(州市补助收入) 2 2_2016年7旬月报表(1)" xfId="2465"/>
    <cellStyle name="差_2007年人员分部门统计表 2 2_2016年6旬月报表(1)" xfId="2466"/>
    <cellStyle name="差_Book2 2 2_2016年6旬月报表(1)" xfId="2467"/>
    <cellStyle name="差_汇总 2 2" xfId="2468"/>
    <cellStyle name="好_Book2 2 2_2016年旬月报表(1)" xfId="2469"/>
    <cellStyle name="差_Book1_1_2011.7 3_2016年6旬月报表(1)" xfId="2470"/>
    <cellStyle name="好_奖励补助测算7.23 2 2_2016年6旬月报表(1)" xfId="2471"/>
    <cellStyle name="差_M01-2(州市补助收入) 3_2016年6旬月报表(1)" xfId="2472"/>
    <cellStyle name="好_00省级(定稿) 2 2_2016年旬月报表(1)" xfId="2473"/>
    <cellStyle name="t" xfId="2474"/>
    <cellStyle name="差_县级公安机关公用经费标准奖励测算方案（定稿） 2" xfId="2475"/>
    <cellStyle name="差_Book1_2011.7 2 2_2016年6旬月报表(1)" xfId="2476"/>
    <cellStyle name="差_2007年政法部门业务指标 3_2016年6旬月报表(1)" xfId="2477"/>
    <cellStyle name="好_2009年一般性转移支付标准工资_奖励补助测算5.22测试 2 2_2016年6旬月报表(1)" xfId="2478"/>
    <cellStyle name="好_2011.7 2_2016年6旬月报表(1)" xfId="2479"/>
    <cellStyle name="差_~4190974 2 2_2016年旬月报表(1)" xfId="2480"/>
    <cellStyle name="好_不用软件计算9.1不考虑经费管理评价xl 2 2_2016年旬月报表(1)" xfId="2481"/>
    <cellStyle name="差_2007年政法部门业务指标 3_2016年7旬月报表(1)" xfId="2482"/>
    <cellStyle name="_ET_STYLE_NoName_00__Book1_1" xfId="2483"/>
    <cellStyle name="常规 3 5 2" xfId="2484"/>
    <cellStyle name="好_2009年一般性转移支付标准工资_奖励补助测算5.22测试 2 2_2016年7旬月报表(1)" xfId="2485"/>
    <cellStyle name="差_2008云南省分县市中小学教职工统计表（教育厅提供）" xfId="2486"/>
    <cellStyle name="差_工程建设管理台帐(7月） 2 2_2016年旬月报表(1)" xfId="2487"/>
    <cellStyle name="差_云南省2008年转移支付测算——州市本级考核部分及政策性测算 2 2_2016年6旬月报表(1)" xfId="2488"/>
    <cellStyle name="差_Book1_融资完成情况统计表 2_2016年6旬月报表(1)" xfId="2489"/>
    <cellStyle name="差_2008云南省分县市中小学教职工统计表（教育厅提供） 2 2" xfId="2490"/>
    <cellStyle name="差_2006年基础数据" xfId="2491"/>
    <cellStyle name="差_2008云南省分县市中小学教职工统计表（教育厅提供） 2 2_2016年7旬月报表(1)" xfId="2492"/>
    <cellStyle name="差_2008云南省分县市中小学教职工统计表（教育厅提供） 3" xfId="2493"/>
    <cellStyle name="输出 10_社会保险基金预算调整表" xfId="2494"/>
    <cellStyle name="差_奖励补助测算7.25 3_2016年6旬月报表(1)" xfId="2495"/>
    <cellStyle name="60% - 强调文字颜色 1 5" xfId="2496"/>
    <cellStyle name="20% - 强调文字颜色 3 2 2 2 2" xfId="2497"/>
    <cellStyle name="输出 2" xfId="2498"/>
    <cellStyle name="差_2009年一般性转移支付标准工资 2 2_2016年6旬月报表(1)" xfId="2499"/>
    <cellStyle name="60% - 强调文字颜色 4 2_(融安县）2017年政府新增一般债券资金安排使用表" xfId="2500"/>
    <cellStyle name="强调文字颜色 2 9 2" xfId="2501"/>
    <cellStyle name="差_第一部分：综合全 2" xfId="2502"/>
    <cellStyle name="好_530629_2006年县级财政报表附表" xfId="2503"/>
    <cellStyle name="差_2009年一般性转移支付标准工资_~4190974 3" xfId="2504"/>
    <cellStyle name="输出" xfId="2505" builtinId="21"/>
    <cellStyle name="20% - 强调文字颜色 3 2 2 2" xfId="2506"/>
    <cellStyle name="差_2009年一般性转移支付标准工资_~5676413 2" xfId="2507"/>
    <cellStyle name="差_2009年一般性转移支付标准工资_~5676413 3_2016年6旬月报表(1)" xfId="2508"/>
    <cellStyle name="差_桂投9月报统计局 3" xfId="2509"/>
    <cellStyle name="差_2009年一般性转移支付标准工资_不用软件计算9.1不考虑经费管理评价xl" xfId="2510"/>
    <cellStyle name="差_财政供养人员 3_2016年旬月报表(1)" xfId="2511"/>
    <cellStyle name="差_2009年一般性转移支付标准工资_不用软件计算9.1不考虑经费管理评价xl 3_2016年旬月报表(1)" xfId="2512"/>
    <cellStyle name="好_云南省2008年转移支付测算——州市本级考核部分及政策性测算 2 2" xfId="2513"/>
    <cellStyle name="好_2009年一般性转移支付标准工资_~4190974 3_2016年旬月报表(1)" xfId="2514"/>
    <cellStyle name="检查单元格 9" xfId="2515"/>
    <cellStyle name="差_2009年一般性转移支付标准工资_地方配套按人均增幅控制8.30xl 2 2_2016年7旬月报表(1)" xfId="2516"/>
    <cellStyle name="差_2007年检察院案件数 2 2_2016年6旬月报表(1)" xfId="2517"/>
    <cellStyle name="差_2009年一般性转移支付标准工资_地方配套按人均增幅控制8.30xl 3" xfId="2518"/>
    <cellStyle name="差_2009年一般性转移支付标准工资_地方配套按人均增幅控制8.30xl 3_2016年7旬月报表(1)" xfId="2519"/>
    <cellStyle name="常规 12" xfId="2520"/>
    <cellStyle name="_Book1_2" xfId="2521"/>
    <cellStyle name="好_M03 3" xfId="2522"/>
    <cellStyle name="强调文字颜色 2 2_(融安县）2017年政府新增一般债券资金安排使用表" xfId="2523"/>
    <cellStyle name="强调文字颜色 3 2 2" xfId="2524"/>
    <cellStyle name="输出 7" xfId="2525"/>
    <cellStyle name="好" xfId="2526" builtinId="26"/>
    <cellStyle name="好_云南省2008年中小学教师人数统计表" xfId="2527"/>
    <cellStyle name="好_教育厅提供义务教育及高中教师人数（2009年1月6日） 2 2_2016年7旬月报表(1)" xfId="2528"/>
    <cellStyle name="适中 2 3" xfId="2529"/>
    <cellStyle name="Accent5" xfId="2530"/>
    <cellStyle name="差_云南省2008年中小学教职工情况（教育厅提供20090101加工整理） 3_2016年6旬月报表(1)" xfId="2531"/>
    <cellStyle name="好_2009年一般性转移支付标准工资_奖励补助测算7.25 (version 1) (version 1) 3_2016年旬月报表(1)" xfId="2532"/>
    <cellStyle name="好_2006年水利统计指标统计表 3" xfId="2533"/>
    <cellStyle name="汇总 4" xfId="2534"/>
    <cellStyle name="强调文字颜色 3 2 2 2" xfId="2535"/>
    <cellStyle name="强调文字颜色 3 2 2 2 2" xfId="2536"/>
    <cellStyle name="差_县级公安机关公用经费标准奖励测算方案（定稿）" xfId="2537"/>
    <cellStyle name="60% - 强调文字颜色 4 3 2" xfId="2538"/>
    <cellStyle name="差_乡镇预算" xfId="2539"/>
    <cellStyle name="差_卫生部门 2 2_2016年旬月报表(1)" xfId="2540"/>
    <cellStyle name="差_云南省2008年中小学教职工情况（教育厅提供20090101加工整理） 2 2_2016年旬月报表(1)" xfId="2541"/>
    <cellStyle name="好_1003牟定县 2" xfId="2542"/>
    <cellStyle name="40% - 强调文字颜色 4 7 2" xfId="2543"/>
    <cellStyle name="好 2 2 2 2" xfId="2544"/>
    <cellStyle name="差_2009年一般性转移支付标准工资_地方配套按人均增幅控制8.31（调整结案率后）xl" xfId="2545"/>
    <cellStyle name="40% - Accent5 3" xfId="2546"/>
    <cellStyle name="差_2009年一般性转移支付标准工资_地方配套按人均增幅控制8.31（调整结案率后）xl 2 2_2016年7旬月报表(1)" xfId="2547"/>
    <cellStyle name="差_云南农村义务教育统计表 3_2016年7旬月报表(1)" xfId="2548"/>
    <cellStyle name="好_来宾市2011年下半年BT融资建设项目计划表201108081 2 2_2016年7旬月报表(1)" xfId="2549"/>
    <cellStyle name="好_Book1_工程建设管理台帐(7月） 2_2016年7旬月报表(1)" xfId="2550"/>
    <cellStyle name="常规_2014年基金支出" xfId="2551"/>
    <cellStyle name="差_Book1_1_来宾市2011年下半年BT融资建设项目计划表201108081 3_2016年旬月报表(1)" xfId="2552"/>
    <cellStyle name="差_2009年一般性转移支付标准工资_地方配套按人均增幅控制8.31（调整结案率后）xl 3_2016年旬月报表(1)" xfId="2553"/>
    <cellStyle name="差_2009年一般性转移支付标准工资_奖励补助测算5.22测试 2 2_2016年7旬月报表(1)" xfId="2554"/>
    <cellStyle name="差_高中教师人数（教育厅1.6日提供） 2 2_2016年旬月报表(1)" xfId="2555"/>
    <cellStyle name="差_Book1_3 2 2_2016年7旬月报表(1)" xfId="2556"/>
    <cellStyle name="好_桂投9月报统计局" xfId="2557"/>
    <cellStyle name="检查单元格 8" xfId="2558"/>
    <cellStyle name="好_地方配套按人均增幅控制8.31（调整结案率后）xl 3_2016年7旬月报表(1)" xfId="2559"/>
    <cellStyle name="差_Book1_1_来宾市2011年下半年BT融资建设项目计划表201108081 2 2_2016年6旬月报表(1)" xfId="2560"/>
    <cellStyle name="差_2009年一般性转移支付标准工资_奖励补助测算5.23新 2 2_2016年6旬月报表(1)" xfId="2561"/>
    <cellStyle name="差_2009年一般性转移支付标准工资_奖励补助测算5.23新 2 2_2016年7旬月报表(1)" xfId="2562"/>
    <cellStyle name="差_2009年一般性转移支付标准工资_奖励补助测算5.23新 3_2016年6旬月报表(1)" xfId="2563"/>
    <cellStyle name="好_城建部门 2" xfId="2564"/>
    <cellStyle name="千位[0]_ 方正PC" xfId="2565"/>
    <cellStyle name="40% - 强调文字颜色 4 4 2" xfId="2566"/>
    <cellStyle name="差_地方配套按人均增幅控制8.30一般预算平均增幅、人均可用财力平均增幅两次控制、社会治安系数调整、案件数调整xl 3_2016年旬月报表(1)" xfId="2567"/>
    <cellStyle name="60% - Accent6 3" xfId="2568"/>
    <cellStyle name="差_2009年一般性转移支付标准工资_奖励补助测算5.24冯铸 2 2" xfId="2569"/>
    <cellStyle name="差_汇总-县级财政报表附表 3" xfId="2570"/>
    <cellStyle name="差_2009年一般性转移支付标准工资_奖励补助测算5.24冯铸 2 2_2016年旬月报表(1)" xfId="2571"/>
    <cellStyle name="好_融资完成情况统计表 2 2_2016年旬月报表(1)" xfId="2572"/>
    <cellStyle name="常规 2 2 2" xfId="2573"/>
    <cellStyle name="好_2006年基础数据 3_2016年6旬月报表(1)" xfId="2574"/>
    <cellStyle name="好_M01-2(州市补助收入) 3_2016年6旬月报表(1)" xfId="2575"/>
    <cellStyle name="20% - 强调文字颜色 3 11" xfId="2576"/>
    <cellStyle name="好_工程建设管理台帐(7月） 3_2016年7旬月报表(1)" xfId="2577"/>
    <cellStyle name="好_2009年一般性转移支付标准工资_奖励补助测算5.22测试 3_2016年7旬月报表(1)" xfId="2578"/>
    <cellStyle name="好_云南省2008年转移支付测算——州市本级考核部分及政策性测算 3_2016年6旬月报表(1)" xfId="2579"/>
    <cellStyle name="差_2009年一般性转移支付标准工资_奖励补助测算5.24冯铸 3_2016年6旬月报表(1)" xfId="2580"/>
    <cellStyle name="好_2006年水利统计指标统计表 2 2_2016年旬月报表(1)" xfId="2581"/>
    <cellStyle name="好_奖励补助测算7.25 (version 1) (version 1) 2 2_2016年7旬月报表(1)" xfId="2582"/>
    <cellStyle name="差_2009年一般性转移支付标准工资_奖励补助测算5.24冯铸 3_2016年旬月报表(1)" xfId="2583"/>
    <cellStyle name="差_2009年一般性转移支付标准工资_奖励补助测算7.25 (version 1) (version 1) 3_2016年6旬月报表(1)" xfId="2584"/>
    <cellStyle name="好_来宾市2011年下半年BT融资建设项目计划表201108081 2" xfId="2585"/>
    <cellStyle name="差_2009年一般性转移支付标准工资_奖励补助测算7.23 2" xfId="2586"/>
    <cellStyle name="警告文本 7 2" xfId="2587"/>
    <cellStyle name="好_Book1_1_2011.7 2 2_2016年6旬月报表(1)" xfId="2588"/>
    <cellStyle name="差_工程建设管理台帐(7月） 3_2016年6旬月报表(1)" xfId="2589"/>
    <cellStyle name="差_高中教师人数（教育厅1.6日提供） 2 2_2016年6旬月报表(1)" xfId="2590"/>
    <cellStyle name="差_地方配套按人均增幅控制8.30xl 3_2016年旬月报表(1)" xfId="2591"/>
    <cellStyle name="差_指标四 3" xfId="2592"/>
    <cellStyle name="好_奖励补助测算7.25 (version 1) (version 1) 3_2016年6旬月报表(1)" xfId="2593"/>
    <cellStyle name="差_2009年一般性转移支付标准工资_奖励补助测算7.23 3_2016年旬月报表(1)" xfId="2594"/>
    <cellStyle name="差_2009年一般性转移支付标准工资_奖励补助测算7.25" xfId="2595"/>
    <cellStyle name="后继超链接 2" xfId="2596"/>
    <cellStyle name="检查单元格 6 2" xfId="2597"/>
    <cellStyle name="PSSpacer" xfId="2598"/>
    <cellStyle name="差_2009年一般性转移支付标准工资_奖励补助测算7.25 (version 1) (version 1) 2 2_2016年旬月报表(1)" xfId="2599"/>
    <cellStyle name="差_2009年一般性转移支付标准工资_奖励补助测算7.25 5_2016年旬月报表(1)" xfId="2600"/>
    <cellStyle name="差_2009年一般性转移支付标准工资_奖励补助测算7.23 3_2016年6旬月报表(1)" xfId="2601"/>
    <cellStyle name="差_2009年一般性转移支付标准工资_奖励补助测算7.25 (version 1) (version 1) 3" xfId="2602"/>
    <cellStyle name="差_2009年一般性转移支付标准工资_奖励补助测算7.25 2 2_2016年7旬月报表(1)" xfId="2603"/>
    <cellStyle name="差_2009年一般性转移支付标准工资_奖励补助测算7.25 3_2016年旬月报表(1)" xfId="2604"/>
    <cellStyle name="差_2009年一般性转移支付标准工资_奖励补助测算7.25 4_2016年7旬月报表(1)" xfId="2605"/>
    <cellStyle name="好_00省级(定稿) 3_2016年7旬月报表(1)" xfId="2606"/>
    <cellStyle name="好_2009年一般性转移支付标准工资_奖励补助测算5.24冯铸 3_2016年旬月报表(1)" xfId="2607"/>
    <cellStyle name="好_530629_2006年县级财政报表附表 2 2_2016年旬月报表(1)" xfId="2608"/>
    <cellStyle name="差_2008云南省分县市中小学教职工统计表（教育厅提供） 2" xfId="2609"/>
    <cellStyle name="差_2009年一般性转移支付标准工资_奖励补助测算7.25 4_2016年旬月报表(1)" xfId="2610"/>
    <cellStyle name="差_2011.7 2" xfId="2611"/>
    <cellStyle name="好_2009年一般性转移支付标准工资 3" xfId="2612"/>
    <cellStyle name="常规_（融安县2015总预算）附件" xfId="2613"/>
    <cellStyle name="Currency_!!!GO" xfId="2614"/>
    <cellStyle name="好_奖励补助测算7.23 2 2" xfId="2615"/>
    <cellStyle name="差_2011.7 2_2016年7旬月报表(1)" xfId="2616"/>
    <cellStyle name="40% - 强调文字颜色 3 2 2 2" xfId="2617"/>
    <cellStyle name="差_530623_2006年县级财政报表附表 2 2" xfId="2618"/>
    <cellStyle name="强调文字颜色 3 4" xfId="2619"/>
    <cellStyle name="差_义务教育阶段教职工人数（教育厅提供最终） 3_2016年6旬月报表(1)" xfId="2620"/>
    <cellStyle name="差_530623_2006年县级财政报表附表 3" xfId="2621"/>
    <cellStyle name="差_530629_2006年县级财政报表附表 2 2_2016年7旬月报表(1)" xfId="2622"/>
    <cellStyle name="差_530629_2006年县级财政报表附表 3_2016年7旬月报表(1)" xfId="2623"/>
    <cellStyle name="差_5334_2006年迪庆县级财政报表附表 3_2016年7旬月报表(1)" xfId="2624"/>
    <cellStyle name="强调文字颜色 2 7" xfId="2625"/>
    <cellStyle name="差_Book1_1_来宾市2011年下半年BT融资建设项目计划表201108081 2 2_2016年旬月报表(1)" xfId="2626"/>
    <cellStyle name="好_2009年一般性转移支付标准工资_奖励补助测算7.25 (version 1) (version 1) 3_2016年6旬月报表(1)" xfId="2627"/>
    <cellStyle name="差_2006年在职人员情况 3_2016年旬月报表(1)" xfId="2628"/>
    <cellStyle name="好_Book2" xfId="2629"/>
    <cellStyle name="好 6 2" xfId="2630"/>
    <cellStyle name="强调文字颜色 6 2" xfId="2631"/>
    <cellStyle name="好_2006年全省财力计算表（中央、决算） 3_2016年7旬月报表(1)" xfId="2632"/>
    <cellStyle name="差_Book1" xfId="2633"/>
    <cellStyle name="差_Book1 2_社会保险基金预算调整表" xfId="2634"/>
    <cellStyle name="Accent4 - 60% 3" xfId="2635"/>
    <cellStyle name="差_Book1_1" xfId="2636"/>
    <cellStyle name="好_2007年检察院案件数 2 2_2016年6旬月报表(1)" xfId="2637"/>
    <cellStyle name="差_奖励补助测算7.25 (version 1) (version 1) 3_2016年6旬月报表(1)" xfId="2638"/>
    <cellStyle name="差_Book1_1_2011.7 3_2016年旬月报表(1)" xfId="2639"/>
    <cellStyle name="PSDate 2" xfId="2640"/>
    <cellStyle name="差_Book1_1_来宾市2011年下半年BT融资建设项目计划表201108081 2" xfId="2641"/>
    <cellStyle name="计算 2" xfId="2642"/>
    <cellStyle name="差_~5676413 2 2_2016年旬月报表(1)" xfId="2643"/>
    <cellStyle name="好_教师绩效工资测算表（离退休按各地上报数测算）2009年1月1日 2" xfId="2644"/>
    <cellStyle name="差_Book1_2 2_2016年6旬月报表(1)" xfId="2645"/>
    <cellStyle name="差_Book1_2 2_2016年7旬月报表(1)" xfId="2646"/>
    <cellStyle name="标题 3 5" xfId="2647"/>
    <cellStyle name="差_2009年一般性转移支付标准工资_奖励补助测算5.22测试 3" xfId="2648"/>
    <cellStyle name="差_Book1_2 2_2016年旬月报表(1)" xfId="2649"/>
    <cellStyle name="Accent2 - 60% 3" xfId="2650"/>
    <cellStyle name="常规 5" xfId="2651"/>
    <cellStyle name="差_奖励补助测算7.25 (version 1) (version 1) 2 2_2016年6旬月报表(1)" xfId="2652"/>
    <cellStyle name="_Book1_4 3" xfId="2653"/>
    <cellStyle name="差_Book1_2011.7 2 2" xfId="2654"/>
    <cellStyle name="Calculation 2" xfId="2655"/>
    <cellStyle name="差_Book1_2011.7 2 2_2016年旬月报表(1)" xfId="2656"/>
    <cellStyle name="好_奖励补助测算7.23 3" xfId="2657"/>
    <cellStyle name="差_2009年一般性转移支付标准工资_地方配套按人均增幅控制8.30一般预算平均增幅、人均可用财力平均增幅两次控制、社会治安系数调整、案件数调整xl" xfId="2658"/>
    <cellStyle name="差_Book1_2011.7 3_2016年6旬月报表(1)" xfId="2659"/>
    <cellStyle name="差_Book1_3" xfId="2660"/>
    <cellStyle name="差_Book1_融资完成情况统计表 2" xfId="2661"/>
    <cellStyle name="差_奖励补助测算7.23 3_2016年7旬月报表(1)" xfId="2662"/>
    <cellStyle name="常规 10_(融安县）2017年政府新增一般债券资金安排使用表" xfId="2663"/>
    <cellStyle name="好_M03 2 2_2016年7旬月报表(1)" xfId="2664"/>
    <cellStyle name="好_下半年禁吸戒毒经费1000万元 3_2016年旬月报表(1)" xfId="2665"/>
    <cellStyle name="好_2009年一般性转移支付标准工资_奖励补助测算5.24冯铸 3_2016年7旬月报表(1)" xfId="2666"/>
    <cellStyle name="差_Book1_3 3" xfId="2667"/>
    <cellStyle name="小数" xfId="2668"/>
    <cellStyle name="差_检验表（调整后）" xfId="2669"/>
    <cellStyle name="汇总 6_社会保险基金预算调整表" xfId="2670"/>
    <cellStyle name="输出 11" xfId="2671"/>
    <cellStyle name="差_Book1_Book1" xfId="2672"/>
    <cellStyle name="好_高中教师人数（教育厅1.6日提供） 3_2016年6旬月报表(1)" xfId="2673"/>
    <cellStyle name="常规 3 10" xfId="2674"/>
    <cellStyle name="差_Book1_Book1 2 2" xfId="2675"/>
    <cellStyle name="计算 6_社会保险基金预算调整表" xfId="2676"/>
    <cellStyle name="差_Book1_Book1 2 2_2016年7旬月报表(1)" xfId="2677"/>
    <cellStyle name="差_检验表（调整后） 2" xfId="2678"/>
    <cellStyle name="小数 2" xfId="2679"/>
    <cellStyle name="好_地方配套按人均增幅控制8.31（调整结案率后）xl 3_2016年旬月报表(1)" xfId="2680"/>
    <cellStyle name="好_云南农村义务教育统计表 3_2016年7旬月报表(1)" xfId="2681"/>
    <cellStyle name="常规 2 11" xfId="2682"/>
    <cellStyle name="差_Book1_Book1 3_2016年7旬月报表(1)" xfId="2683"/>
    <cellStyle name="好_11大理 2" xfId="2684"/>
    <cellStyle name="差_Book1_Book1 3_2016年旬月报表(1)" xfId="2685"/>
    <cellStyle name="40% - 强调文字颜色 1 3 2 2" xfId="2686"/>
    <cellStyle name="差_卫生部门" xfId="2687"/>
    <cellStyle name="40% - 强调文字颜色 6 10" xfId="2688"/>
    <cellStyle name="链接单元格 2 2" xfId="2689"/>
    <cellStyle name="差_教育厅提供义务教育及高中教师人数（2009年1月6日） 2 2" xfId="2690"/>
    <cellStyle name="差_第一部分：综合全" xfId="2691"/>
    <cellStyle name="差_2015年财政收支预算1－10表" xfId="2692"/>
    <cellStyle name="差_2009年一般性转移支付标准工资_奖励补助测算7.23 3" xfId="2693"/>
    <cellStyle name="好_来宾市2011年下半年BT融资建设项目计划表201108081 3" xfId="2694"/>
    <cellStyle name="差_Book1_来宾市2011年下半年BT融资建设项目计划表201108081" xfId="2695"/>
    <cellStyle name="常规 2 4" xfId="2696"/>
    <cellStyle name="好_2009年一般性转移支付标准工资_奖励补助测算7.25 (version 1) (version 1) 2 2_2016年旬月报表(1)" xfId="2697"/>
    <cellStyle name="差_地方配套按人均增幅控制8.30xl 3_2016年7旬月报表(1)" xfId="2698"/>
    <cellStyle name="差_Book1_来宾市2011年下半年BT融资建设项目计划表201108081 2" xfId="2699"/>
    <cellStyle name="差_工程建设管理台帐(7月） 3" xfId="2700"/>
    <cellStyle name="好 2 2" xfId="2701"/>
    <cellStyle name="差_Book1_来宾市2011年下半年BT融资建设项目计划表201108081 2_2016年旬月报表(1)" xfId="2702"/>
    <cellStyle name="汇总 2 2" xfId="2703"/>
    <cellStyle name="常规 4 5 2" xfId="2704"/>
    <cellStyle name="差_Book2 2 2_2016年旬月报表(1)" xfId="2705"/>
    <cellStyle name="差_Book2 3" xfId="2706"/>
    <cellStyle name="汇总 3" xfId="2707"/>
    <cellStyle name="常规 4 6 2" xfId="2708"/>
    <cellStyle name="好_2006年水利统计指标统计表 2" xfId="2709"/>
    <cellStyle name="差_03昭通" xfId="2710"/>
    <cellStyle name="差_M01-2(州市补助收入) 2" xfId="2711"/>
    <cellStyle name="好_2006年在职人员情况" xfId="2712"/>
    <cellStyle name="差_03昭通 2" xfId="2713"/>
    <cellStyle name="差_M01-2(州市补助收入) 2 2" xfId="2714"/>
    <cellStyle name="好_2006年在职人员情况 2" xfId="2715"/>
    <cellStyle name="20% - 强调文字颜色 2 2" xfId="2716"/>
    <cellStyle name="好_2009年一般性转移支付标准工资_地方配套按人均增幅控制8.30xl 2" xfId="2717"/>
    <cellStyle name="差_地方配套按人均增幅控制8.31（调整结案率后）xl 2 2_2016年6旬月报表(1)" xfId="2718"/>
    <cellStyle name="标题 1 4 2" xfId="2719"/>
    <cellStyle name="差_~4190974 2 2_2016年7旬月报表(1)" xfId="2720"/>
    <cellStyle name="好_不用软件计算9.1不考虑经费管理评价xl 2 2_2016年7旬月报表(1)" xfId="2721"/>
    <cellStyle name="差_Book1_1_2011.7 2 2_2016年旬月报表(1)" xfId="2722"/>
    <cellStyle name="60% - 强调文字颜色 4 2 2 2" xfId="2723"/>
    <cellStyle name="差_M01-2(州市补助收入) 2 2_2016年旬月报表(1)" xfId="2724"/>
    <cellStyle name="好_Book1_Book1_1" xfId="2725"/>
    <cellStyle name="好_奖励补助测算7.23 2 2_2016年旬月报表(1)" xfId="2726"/>
    <cellStyle name="好_0502通海县 3" xfId="2727"/>
    <cellStyle name="差_M01-2(州市补助收入) 3_2016年旬月报表(1)" xfId="2728"/>
    <cellStyle name="好_00省级(打印) 3" xfId="2729"/>
    <cellStyle name="差_M03 2 2_2016年6旬月报表(1)" xfId="2730"/>
    <cellStyle name="强调文字颜色 5 2 2 2" xfId="2731"/>
    <cellStyle name="警告文本 5" xfId="2732"/>
    <cellStyle name="差_M03 3_2016年6旬月报表(1)" xfId="2733"/>
    <cellStyle name="好_汇总 2 2_2016年7旬月报表(1)" xfId="2734"/>
    <cellStyle name="差_M03 3_2016年旬月报表(1)" xfId="2735"/>
    <cellStyle name="差_不用软件计算9.1不考虑经费管理评价xl" xfId="2736"/>
    <cellStyle name="好_第五部分(才淼、饶永宏） 3_2016年6旬月报表(1)" xfId="2737"/>
    <cellStyle name="标题 15" xfId="2738"/>
    <cellStyle name="差_不用软件计算9.1不考虑经费管理评价xl 2 2" xfId="2739"/>
    <cellStyle name="差_不用软件计算9.1不考虑经费管理评价xl 3" xfId="2740"/>
    <cellStyle name="差_不用软件计算9.1不考虑经费管理评价xl 3_2016年7旬月报表(1)" xfId="2741"/>
    <cellStyle name="60% - 强调文字颜色 1 7 2" xfId="2742"/>
    <cellStyle name="输出 4 2" xfId="2743"/>
    <cellStyle name="好_Book1_1_来宾市2011年下半年BT融资建设项目计划表201108081 3_2016年旬月报表(1)" xfId="2744"/>
    <cellStyle name="好_Book1_1_来宾市2011年下半年BT融资建设项目计划表201108081 2 2_2016年6旬月报表(1)" xfId="2745"/>
    <cellStyle name="差_5334_2006年迪庆县级财政报表附表 3_2016年旬月报表(1)" xfId="2746"/>
    <cellStyle name="差_财政供养人员 2" xfId="2747"/>
    <cellStyle name="差_县级公安机关公用经费标准奖励测算方案（定稿） 2 2_2016年旬月报表(1)" xfId="2748"/>
    <cellStyle name="差_财政供养人员 2 2_2016年7旬月报表(1)" xfId="2749"/>
    <cellStyle name="常规_Sheet1" xfId="2750"/>
    <cellStyle name="好_奖励补助测算7.23 2 2_2016年7旬月报表(1)" xfId="2751"/>
    <cellStyle name="差_Book1_1_2011.7 3_2016年7旬月报表(1)" xfId="2752"/>
    <cellStyle name="差_M01-2(州市补助收入) 3_2016年7旬月报表(1)" xfId="2753"/>
    <cellStyle name="差_财政支出对上级的依赖程度" xfId="2754"/>
    <cellStyle name="强调文字颜色 3 5" xfId="2755"/>
    <cellStyle name="差_城建部门" xfId="2756"/>
    <cellStyle name="差_地方配套按人均增幅控制8.30xl 2 2" xfId="2757"/>
    <cellStyle name="好_2009年一般性转移支付标准工资_奖励补助测算5.22测试 2 2_2016年旬月报表(1)" xfId="2758"/>
    <cellStyle name="差_地方配套按人均增幅控制8.30xl 3_2016年6旬月报表(1)" xfId="2759"/>
    <cellStyle name="差_2、土地面积、人口、粮食产量基本情况 3" xfId="2760"/>
    <cellStyle name="差_地方配套按人均增幅控制8.30一般预算平均增幅、人均可用财力平均增幅两次控制、社会治安系数调整、案件数调整xl 3_2016年7旬月报表(1)" xfId="2761"/>
    <cellStyle name="好 8" xfId="2762"/>
    <cellStyle name="差_地方配套按人均增幅控制8.31（调整结案率后）xl" xfId="2763"/>
    <cellStyle name="注释 4 2" xfId="2764"/>
    <cellStyle name="差_地方配套按人均增幅控制8.31（调整结案率后）xl 3" xfId="2765"/>
    <cellStyle name="差_0605石屏县 2 2_2016年6旬月报表(1)" xfId="2766"/>
    <cellStyle name="差_地方配套按人均增幅控制8.31（调整结案率后）xl 3_2016年6旬月报表(1)" xfId="2767"/>
    <cellStyle name="好_三季度－表二 2 2_2016年7旬月报表(1)" xfId="2768"/>
    <cellStyle name="差_0605石屏县 2 2_2016年旬月报表(1)" xfId="2769"/>
    <cellStyle name="差_地方配套按人均增幅控制8.31（调整结案率后）xl 3_2016年旬月报表(1)" xfId="2770"/>
    <cellStyle name="好_云南农村义务教育统计表 2 2" xfId="2771"/>
    <cellStyle name="强调文字颜色 1 8" xfId="2772"/>
    <cellStyle name="20% - 强调文字颜色 1 2_(融安县）2017年政府新增一般债券资金安排使用表" xfId="2773"/>
    <cellStyle name="适中 6" xfId="2774"/>
    <cellStyle name="差_第五部分(才淼、饶永宏） 2 2" xfId="2775"/>
    <cellStyle name="差_卫生部门 3" xfId="2776"/>
    <cellStyle name="常规 4 5" xfId="2777"/>
    <cellStyle name="差_指标四 2 2_2016年旬月报表(1)" xfId="2778"/>
    <cellStyle name="好_桂投9月报统计局 2 2_2016年6旬月报表(1)" xfId="2779"/>
    <cellStyle name="强调文字颜色 6 6" xfId="2780"/>
    <cellStyle name="差_第五部分(才淼、饶永宏） 3_2016年旬月报表(1)" xfId="2781"/>
    <cellStyle name="好 9 2" xfId="2782"/>
    <cellStyle name="好_2009年一般性转移支付标准工资" xfId="2783"/>
    <cellStyle name="差_工程建设管理台帐(7月） 3_2016年旬月报表(1)" xfId="2784"/>
    <cellStyle name="差_桂投9月报统计局" xfId="2785"/>
    <cellStyle name="差_桂投9月报统计局 2 2_2016年6旬月报表(1)" xfId="2786"/>
    <cellStyle name="差_桂投9月报统计局 2 2_2016年旬月报表(1)" xfId="2787"/>
    <cellStyle name="差_汇总 2" xfId="2788"/>
    <cellStyle name="20% - 强调文字颜色 1" xfId="2789" builtinId="30"/>
    <cellStyle name="差_汇总 3" xfId="2790"/>
    <cellStyle name="好_0605石屏县 2 2_2016年7旬月报表(1)" xfId="2791"/>
    <cellStyle name="分级显示行_1_13区汇总" xfId="2792"/>
    <cellStyle name="差 6 2" xfId="2793"/>
    <cellStyle name="差_云南省2008年转移支付测算——州市本级考核部分及政策性测算 2 2" xfId="2794"/>
    <cellStyle name="差_地方配套按人均增幅控制8.31（调整结案率后）xl 2 2" xfId="2795"/>
    <cellStyle name="差_汇总-县级财政报表附表 2" xfId="2796"/>
    <cellStyle name="常规 4 2 2" xfId="2797"/>
    <cellStyle name="Good" xfId="2798"/>
    <cellStyle name="差 2 2 2 2" xfId="2799"/>
    <cellStyle name="好_Book1_Book1 3_2016年7旬月报表(1)" xfId="2800"/>
    <cellStyle name="差_汇总-县级财政报表附表 2 2_2016年7旬月报表(1)" xfId="2801"/>
    <cellStyle name="常规 3 5" xfId="2802"/>
    <cellStyle name="差_汇总-县级财政报表附表 3_2016年7旬月报表(1)" xfId="2803"/>
    <cellStyle name="差_基础数据分析 2" xfId="2804"/>
    <cellStyle name="差_三季度－表二 3_2016年7旬月报表(1)" xfId="2805"/>
    <cellStyle name="差_基础数据分析 2 2" xfId="2806"/>
    <cellStyle name="强调文字颜色 6 9" xfId="2807"/>
    <cellStyle name="好_2009年一般性转移支付标准工资 3_2016年7旬月报表(1)" xfId="2808"/>
    <cellStyle name="检查单元格 3 2_社会保险基金预算调整表" xfId="2809"/>
    <cellStyle name="差_基础数据分析 2 2_2016年旬月报表(1)" xfId="2810"/>
    <cellStyle name="差_基础数据分析 3" xfId="2811"/>
    <cellStyle name="差_M03" xfId="2812"/>
    <cellStyle name="差_基础数据分析 3_2016年6旬月报表(1)" xfId="2813"/>
    <cellStyle name="差_00省级(打印) 2 2_2016年7旬月报表(1)" xfId="2814"/>
    <cellStyle name="好_指标四 2 2" xfId="2815"/>
    <cellStyle name="好_2006年水利统计指标统计表 2 2" xfId="2816"/>
    <cellStyle name="汇总 3 2" xfId="2817"/>
    <cellStyle name="强调文字颜色 4 9" xfId="2818"/>
    <cellStyle name="输入 9" xfId="2819"/>
    <cellStyle name="60% - 强调文字颜色 3 2" xfId="2820"/>
    <cellStyle name="差_奖励补助测算5.22测试 3_2016年旬月报表(1)" xfId="2821"/>
    <cellStyle name="好_M01-2(州市补助收入) 3_2016年旬月报表(1)" xfId="2822"/>
    <cellStyle name="检查单元格 3" xfId="2823"/>
    <cellStyle name="好_2006年在职人员情况 2 2" xfId="2824"/>
    <cellStyle name="标题 2 6_社会保险基金预算调整表" xfId="2825"/>
    <cellStyle name="差_卫生部门 3_2016年7旬月报表(1)" xfId="2826"/>
    <cellStyle name="好_2009年一般性转移支付标准工资_奖励补助测算7.23" xfId="2827"/>
    <cellStyle name="差_奖励补助测算5.24冯铸 2 2" xfId="2828"/>
    <cellStyle name="差_奖励补助测算5.24冯铸 2 2_2016年6旬月报表(1)" xfId="2829"/>
    <cellStyle name="差_奖励补助测算5.24冯铸 2 2_2016年旬月报表(1)" xfId="2830"/>
    <cellStyle name="好_云南省2008年转移支付测算——州市本级考核部分及政策性测算 2 2_2016年6旬月报表(1)" xfId="2831"/>
    <cellStyle name="差_融资完成情况统计表 3_2016年旬月报表(1)" xfId="2832"/>
    <cellStyle name="标题 3 7_社会保险基金预算调整表" xfId="2833"/>
    <cellStyle name="差_奖励补助测算5.24冯铸 3_2016年7旬月报表(1)" xfId="2834"/>
    <cellStyle name="差_奖励补助测算7.23 2" xfId="2835"/>
    <cellStyle name="差_奖励补助测算7.23 3_2016年6旬月报表(1)" xfId="2836"/>
    <cellStyle name="差_奖励补助测算7.25" xfId="2837"/>
    <cellStyle name="差_奖励补助测算7.25 (version 1) (version 1) 3_2016年旬月报表(1)" xfId="2838"/>
    <cellStyle name="差_奖励补助测算7.25 3" xfId="2839"/>
    <cellStyle name="差_云南省2008年转移支付测算——州市本级考核部分及政策性测算 2" xfId="2840"/>
    <cellStyle name="差_奖励补助测算7.25 5" xfId="2841"/>
    <cellStyle name="差_指标四 2 2_2016年6旬月报表(1)" xfId="2842"/>
    <cellStyle name="好_Book2 2 2" xfId="2843"/>
    <cellStyle name="差_教育厅提供义务教育及高中教师人数（2009年1月6日） 2" xfId="2844"/>
    <cellStyle name="好 7 2" xfId="2845"/>
    <cellStyle name="好_地方配套按人均增幅控制8.30一般预算平均增幅、人均可用财力平均增幅两次控制、社会治安系数调整、案件数调整xl 2 2_2016年6旬月报表(1)" xfId="2846"/>
    <cellStyle name="好_来宾市2011年下半年BT融资建设项目计划表201108081 3_2016年旬月报表(1)" xfId="2847"/>
    <cellStyle name="差_来宾市2011年下半年BT融资建设项目计划表201108081 2 2_2016年7旬月报表(1)" xfId="2848"/>
    <cellStyle name="好_2007年人员分部门统计表 2 2" xfId="2849"/>
    <cellStyle name="强调文字颜色 5 5" xfId="2850"/>
    <cellStyle name="汇总 4 2" xfId="2851"/>
    <cellStyle name="差_来宾市2011年下半年BT融资建设项目计划表201108081 3" xfId="2852"/>
    <cellStyle name="60% - Accent5 2 2" xfId="2853"/>
    <cellStyle name="差_来宾市2011年下半年BT融资建设项目计划表201108081 3_2016年7旬月报表(1)" xfId="2854"/>
    <cellStyle name="差_历年教师人数" xfId="2855"/>
    <cellStyle name="差_历年教师人数 2" xfId="2856"/>
    <cellStyle name="Accent5 - 60% 3" xfId="2857"/>
    <cellStyle name="好_云南农村义务教育统计表 3_2016年6旬月报表(1)" xfId="2858"/>
    <cellStyle name="差_丽江汇总 2" xfId="2859"/>
    <cellStyle name="好_2007年检察院案件数 3" xfId="2860"/>
    <cellStyle name="差_收支表 2015年社会保险基金决算_融安县财政局 农保" xfId="2861"/>
    <cellStyle name="好_1110洱源县 2 2" xfId="2862"/>
    <cellStyle name="差_卫生部门 2" xfId="2863"/>
    <cellStyle name="常规 4 4" xfId="2864"/>
    <cellStyle name="Accent6 - 20% 2" xfId="2865"/>
    <cellStyle name="差_Book1_1_来宾市2011年下半年BT融资建设项目计划表201108081 2 2_2016年7旬月报表(1)" xfId="2866"/>
    <cellStyle name="差_文体广播部门" xfId="2867"/>
    <cellStyle name="Accent6 - 20% 2 2" xfId="2868"/>
    <cellStyle name="差_文体广播部门 2" xfId="2869"/>
    <cellStyle name="计算 2 3" xfId="2870"/>
    <cellStyle name="强调文字颜色 4 4" xfId="2871"/>
    <cellStyle name="好_Book1_1_2011.7 3_2016年旬月报表(1)" xfId="2872"/>
    <cellStyle name="40% - 强调文字颜色 1 9 2" xfId="2873"/>
    <cellStyle name="差_县级公安机关公用经费标准奖励测算方案（定稿） 3_2016年旬月报表(1)" xfId="2874"/>
    <cellStyle name="好_云南省2008年中小学教师人数统计表 2" xfId="2875"/>
    <cellStyle name="好 2" xfId="2876"/>
    <cellStyle name="差_业务工作量指标 2 2_2016年7旬月报表(1)" xfId="2877"/>
    <cellStyle name="标题 1 4_社会保险基金预算调整表" xfId="2878"/>
    <cellStyle name="好 3 2" xfId="2879"/>
    <cellStyle name="差_2009年一般性转移支付标准工资_奖励补助测算7.23 2 2_2016年7旬月报表(1)" xfId="2880"/>
    <cellStyle name="差_义务教育阶段教职工人数（教育厅提供最终） 2 2_2016年6旬月报表(1)" xfId="2881"/>
    <cellStyle name="好_2006年水利统计指标统计表 3_2016年7旬月报表(1)" xfId="2882"/>
    <cellStyle name="差_义务教育阶段教职工人数（教育厅提供最终） 2 2_2016年旬月报表(1)" xfId="2883"/>
    <cellStyle name="好_奖励补助测算7.25 4_2016年旬月报表(1)" xfId="2884"/>
    <cellStyle name="差_义务教育阶段教职工人数（教育厅提供最终） 3_2016年旬月报表(1)" xfId="2885"/>
    <cellStyle name="好 8 2" xfId="2886"/>
    <cellStyle name="常规 3 3" xfId="2887"/>
    <cellStyle name="好_2009年一般性转移支付标准工资_地方配套按人均增幅控制8.30一般预算平均增幅、人均可用财力平均增幅两次控制、社会治安系数调整、案件数调整xl 2 2_2016年7旬月报表(1)" xfId="2888"/>
    <cellStyle name="好_11大理 2 2" xfId="2889"/>
    <cellStyle name="差_2009年一般性转移支付标准工资_~5676413 2 2_2016年旬月报表(1)" xfId="2890"/>
    <cellStyle name="差_奖励补助测算5.23新 3_2016年7旬月报表(1)" xfId="2891"/>
    <cellStyle name="好_2009年一般性转移支付标准工资_地方配套按人均增幅控制8.30一般预算平均增幅、人均可用财力平均增幅两次控制、社会治安系数调整、案件数调整xl 3" xfId="2892"/>
    <cellStyle name="Bad 2 2" xfId="2893"/>
    <cellStyle name="好_05玉溪 2" xfId="2894"/>
    <cellStyle name="好_Book1_1_来宾市2011年下半年BT融资建设项目计划表201108081" xfId="2895"/>
    <cellStyle name="差_云南省2008年中小学教职工情况（教育厅提供20090101加工整理） 2" xfId="2896"/>
    <cellStyle name="好_05玉溪 2 2" xfId="2897"/>
    <cellStyle name="好_来宾市2011年下半年BT融资建设项目计划表201108081" xfId="2898"/>
    <cellStyle name="好_三季度－表二 3_2016年6旬月报表(1)" xfId="2899"/>
    <cellStyle name="40% - 强调文字颜色 4 10 2" xfId="2900"/>
    <cellStyle name="标题 1 3" xfId="2901"/>
    <cellStyle name="注释 6" xfId="2902"/>
    <cellStyle name="差_云南省2008年转移支付测算——州市本级考核部分及政策性测算 3_2016年旬月报表(1)" xfId="2903"/>
    <cellStyle name="差_指标四" xfId="2904"/>
    <cellStyle name="差_指标四 3_2016年6旬月报表(1)" xfId="2905"/>
    <cellStyle name="差_Book1_融资完成情况统计表 2_2016年旬月报表(1)" xfId="2906"/>
    <cellStyle name="差_云南省2008年中小学教职工情况（教育厅提供20090101加工整理）" xfId="2907"/>
    <cellStyle name="常规 2 2" xfId="2908"/>
    <cellStyle name="好_2009年一般性转移支付标准工资_~5676413 3_2016年旬月报表(1)" xfId="2909"/>
    <cellStyle name="强调文字颜色 2 3 2 2" xfId="2910"/>
    <cellStyle name="常规 2 9" xfId="2911"/>
    <cellStyle name="常规 2_(融安县）2017年政府新增一般债券资金安排使用表" xfId="2912"/>
    <cellStyle name="好_11大理 2 2_2016年旬月报表(1)" xfId="2913"/>
    <cellStyle name="常规 3" xfId="2914"/>
    <cellStyle name="差_05玉溪 2 2" xfId="2915"/>
    <cellStyle name="好_卫生部门 2" xfId="2916"/>
    <cellStyle name="常规 3 2 2" xfId="2917"/>
    <cellStyle name="常规 3 2 2 2" xfId="2918"/>
    <cellStyle name="常规 3 4" xfId="2919"/>
    <cellStyle name="常规 3 9" xfId="2920"/>
    <cellStyle name="常规 4 10" xfId="2921"/>
    <cellStyle name="好_M03 3_2016年7旬月报表(1)" xfId="2922"/>
    <cellStyle name="常规 4 3" xfId="2923"/>
    <cellStyle name="常规 4_17一批总表1" xfId="2924"/>
    <cellStyle name="好_Book1_1_2011.7 3" xfId="2925"/>
    <cellStyle name="常规 8" xfId="2926"/>
    <cellStyle name="差_教育厅提供义务教育及高中教师人数（2009年1月6日） 2 2_2016年7旬月报表(1)" xfId="2927"/>
    <cellStyle name="好_第五部分(才淼、饶永宏） 2" xfId="2928"/>
    <cellStyle name="好_第五部分(才淼、饶永宏） 2 2" xfId="2929"/>
    <cellStyle name="好_530629_2006年县级财政报表附表 3_2016年旬月报表(1)" xfId="2930"/>
    <cellStyle name="链接单元格 7" xfId="2931"/>
    <cellStyle name="常规_2000年月报上报格式" xfId="2932"/>
    <cellStyle name="好_~5676413 3_2016年6旬月报表(1)" xfId="2933"/>
    <cellStyle name="解释性文本 7 2" xfId="2934"/>
    <cellStyle name="好_2009年一般性转移支付标准工资_奖励补助测算7.25 (version 1) (version 1) 2 2_2016年7旬月报表(1)" xfId="2935"/>
    <cellStyle name="常规_2017年地方财政预算表（国有资本经营部分）融安县" xfId="2936"/>
    <cellStyle name="20% - 强调文字颜色 2 3" xfId="2937"/>
    <cellStyle name="好_2009年一般性转移支付标准工资_地方配套按人均增幅控制8.30xl 3" xfId="2938"/>
    <cellStyle name="好_2006年在职人员情况 3" xfId="2939"/>
    <cellStyle name="好 7" xfId="2940"/>
    <cellStyle name="好_00省级(定稿) 2 2_2016年7旬月报表(1)" xfId="2941"/>
    <cellStyle name="好_1110洱源县 3" xfId="2942"/>
    <cellStyle name="计算 4" xfId="2943"/>
    <cellStyle name="Accent3 - 20%" xfId="2944"/>
    <cellStyle name="差_1110洱源县 2 2_2016年旬月报表(1)" xfId="2945"/>
    <cellStyle name="好_~4190974 2 2_2016年7旬月报表(1)" xfId="2946"/>
    <cellStyle name="输出 3_社会保险基金预算调整表" xfId="2947"/>
    <cellStyle name="好_2016年融安县债务限额和余额情况表" xfId="2948"/>
    <cellStyle name="强调文字颜色 5 6 2" xfId="2949"/>
    <cellStyle name="好_00省级(打印) 2 2" xfId="2950"/>
    <cellStyle name="好_2009年一般性转移支付标准工资_~5676413 2 2_2016年6旬月报表(1)" xfId="2951"/>
    <cellStyle name="好_县级公安机关公用经费标准奖励测算方案（定稿） 2 2" xfId="2952"/>
    <cellStyle name="差_Book2 2 2_2016年7旬月报表(1)" xfId="2953"/>
    <cellStyle name="好_2015年财政收支预算1－10表" xfId="2954"/>
    <cellStyle name="好_2009年一般性转移支付标准工资_奖励补助测算7.25 5" xfId="2955"/>
    <cellStyle name="好_基础数据分析 2 2_2016年6旬月报表(1)" xfId="2956"/>
    <cellStyle name="计算 10 2" xfId="2957"/>
    <cellStyle name="差_卫生部门 3_2016年旬月报表(1)" xfId="2958"/>
    <cellStyle name="好_00省级(打印) 3_2016年旬月报表(1)" xfId="2959"/>
    <cellStyle name="好_00省级(定稿)" xfId="2960"/>
    <cellStyle name="好_地方配套按人均增幅控制8.30一般预算平均增幅、人均可用财力平均增幅两次控制、社会治安系数调整、案件数调整xl 3_2016年6旬月报表(1)" xfId="2961"/>
    <cellStyle name="好_00省级(定稿) 2 2_2016年6旬月报表(1)" xfId="2962"/>
    <cellStyle name="20% - 强调文字颜色 4 6 2" xfId="2963"/>
    <cellStyle name="好_00省级(定稿) 3" xfId="2964"/>
    <cellStyle name="差_工程建设管理台帐(7月） 3_2016年7旬月报表(1)" xfId="2965"/>
    <cellStyle name="解释性文本 5 2" xfId="2966"/>
    <cellStyle name="好_Book1_Book1 3" xfId="2967"/>
    <cellStyle name="差_高中教师人数（教育厅1.6日提供） 2 2_2016年7旬月报表(1)" xfId="2968"/>
    <cellStyle name="好_03昭通" xfId="2969"/>
    <cellStyle name="60% - 强调文字颜色 1 6 2" xfId="2970"/>
    <cellStyle name="输出 3 2" xfId="2971"/>
    <cellStyle name="检查单元格 7" xfId="2972"/>
    <cellStyle name="输出 3 2 2" xfId="2973"/>
    <cellStyle name="Percent_!!!GO" xfId="2974"/>
    <cellStyle name="检查单元格 7 2" xfId="2975"/>
    <cellStyle name="好_奖励补助测算7.23 3_2016年7旬月报表(1)" xfId="2976"/>
    <cellStyle name="好_乡镇预算" xfId="2977"/>
    <cellStyle name="好_03昭通 2 2_2016年7旬月报表(1)" xfId="2978"/>
    <cellStyle name="60% - 强调文字颜色 1 10" xfId="2979"/>
    <cellStyle name="差_地方配套按人均增幅控制8.30一般预算平均增幅、人均可用财力平均增幅两次控制、社会治安系数调整、案件数调整xl 2" xfId="2980"/>
    <cellStyle name="输出 2 2 2 2" xfId="2981"/>
    <cellStyle name="好_云南省2008年中小学教职工情况（教育厅提供20090101加工整理） 2 2_2016年7旬月报表(1)" xfId="2982"/>
    <cellStyle name="差_Book1_1 2" xfId="2983"/>
    <cellStyle name="好_0502通海县 2 2_2016年旬月报表(1)" xfId="2984"/>
    <cellStyle name="好_地方配套按人均增幅控制8.31（调整结案率后）xl 2 2_2016年旬月报表(1)" xfId="2985"/>
    <cellStyle name="好_0502通海县 3_2016年6旬月报表(1)" xfId="2986"/>
    <cellStyle name="好_05玉溪 2 2_2016年旬月报表(1)" xfId="2987"/>
    <cellStyle name="好_05玉溪 3_2016年6旬月报表(1)" xfId="2988"/>
    <cellStyle name="强调文字颜色 3 3" xfId="2989"/>
    <cellStyle name="好_0605石屏县" xfId="2990"/>
    <cellStyle name="强调文字颜色 3 3 2" xfId="2991"/>
    <cellStyle name="好_0605石屏县 2" xfId="2992"/>
    <cellStyle name="好_0605石屏县 2 2_2016年6旬月报表(1)" xfId="2993"/>
    <cellStyle name="好_不用软件计算9.1不考虑经费管理评价xl 3_2016年旬月报表(1)" xfId="2994"/>
    <cellStyle name="强调文字颜色 3 3 3" xfId="2995"/>
    <cellStyle name="差_奖励补助测算5.22测试 2 2" xfId="2996"/>
    <cellStyle name="好_0605石屏县 3" xfId="2997"/>
    <cellStyle name="好_奖励补助测算5.22测试 2 2_2016年旬月报表(1)" xfId="2998"/>
    <cellStyle name="好_0605石屏县 3_2016年6旬月报表(1)" xfId="2999"/>
    <cellStyle name="检查单元格 3 2 2" xfId="3000"/>
    <cellStyle name="好_1003牟定县 2_2016年6旬月报表(1)" xfId="3001"/>
    <cellStyle name="60% - 强调文字颜色 6 7 2" xfId="3002"/>
    <cellStyle name="好_1003牟定县 2_2016年旬月报表(1)" xfId="3003"/>
    <cellStyle name="好_1110洱源县" xfId="3004"/>
    <cellStyle name="好_1110洱源县 2" xfId="3005"/>
    <cellStyle name="好_03昭通 2 2_2016年旬月报表(1)" xfId="3006"/>
    <cellStyle name="好_奖励补助测算7.23 3_2016年旬月报表(1)" xfId="3007"/>
    <cellStyle name="常规 2 5 2" xfId="3008"/>
    <cellStyle name="好_1110洱源县 3_2016年7旬月报表(1)" xfId="3009"/>
    <cellStyle name="差_地方配套按人均增幅控制8.30一般预算平均增幅、人均可用财力平均增幅两次控制、社会治安系数调整、案件数调整xl" xfId="3010"/>
    <cellStyle name="好_11大理 2 2_2016年7旬月报表(1)" xfId="3011"/>
    <cellStyle name="好_11大理 3_2016年旬月报表(1)" xfId="3012"/>
    <cellStyle name="好_2009年一般性转移支付标准工资_~5676413 2" xfId="3013"/>
    <cellStyle name="好_2、土地面积、人口、粮食产量基本情况 2 2_2016年7旬月报表(1)" xfId="3014"/>
    <cellStyle name="好_教师绩效工资测算表（离退休按各地上报数测算）2009年1月1日" xfId="3015"/>
    <cellStyle name="好_县级基础数据" xfId="3016"/>
    <cellStyle name="好_2006年全省财力计算表（中央、决算）" xfId="3017"/>
    <cellStyle name="好_Book1_1 2_2016年旬月报表(1)" xfId="3018"/>
    <cellStyle name="好_2006年全省财力计算表（中央、决算） 2 2_2016年7旬月报表(1)" xfId="3019"/>
    <cellStyle name="好_2006年全省财力计算表（中央、决算） 3" xfId="3020"/>
    <cellStyle name="好_文体广播部门" xfId="3021"/>
    <cellStyle name="好_2006年水利统计指标统计表 3_2016年6旬月报表(1)" xfId="3022"/>
    <cellStyle name="好_2006年水利统计指标统计表 3_2016年旬月报表(1)" xfId="3023"/>
    <cellStyle name="好_2006年在职人员情况 2 2_2016年6旬月报表(1)" xfId="3024"/>
    <cellStyle name="好_2006年在职人员情况 2 2_2016年7旬月报表(1)" xfId="3025"/>
    <cellStyle name="好_2006年在职人员情况 3_2016年7旬月报表(1)" xfId="3026"/>
    <cellStyle name="常规_Book1" xfId="3027"/>
    <cellStyle name="强调文字颜色 6 2 3" xfId="3028"/>
    <cellStyle name="好_业务工作量指标 2 2_2016年7旬月报表(1)" xfId="3029"/>
    <cellStyle name="好_2007年检察院案件数" xfId="3030"/>
    <cellStyle name="好_下半年禁吸戒毒经费1000万元 2 2_2016年6旬月报表(1)" xfId="3031"/>
    <cellStyle name="好_2007年检察院案件数 2 2_2016年7旬月报表(1)" xfId="3032"/>
    <cellStyle name="链接单元格 8" xfId="3033"/>
    <cellStyle name="好_2007年检察院案件数 2 2_2016年旬月报表(1)" xfId="3034"/>
    <cellStyle name="好_2007年检察院案件数 3_2016年7旬月报表(1)" xfId="3035"/>
    <cellStyle name="好_2007年检察院案件数 3_2016年旬月报表(1)" xfId="3036"/>
    <cellStyle name="好_2007年可用财力 2" xfId="3037"/>
    <cellStyle name="检查单元格 2 2_社会保险基金预算调整表" xfId="3038"/>
    <cellStyle name="好_2007年人员分部门统计表" xfId="3039"/>
    <cellStyle name="好_奖励补助测算5.23新 3_2016年7旬月报表(1)" xfId="3040"/>
    <cellStyle name="常规 3 8 2" xfId="3041"/>
    <cellStyle name="好_2007年人员分部门统计表 3" xfId="3042"/>
    <cellStyle name="百分比 5" xfId="3043"/>
    <cellStyle name="好_2007年人员分部门统计表 3_2016年7旬月报表(1)" xfId="3044"/>
    <cellStyle name="强调文字颜色 1 6 2" xfId="3045"/>
    <cellStyle name="适中 4 2" xfId="3046"/>
    <cellStyle name="20% - 强调文字颜色 2 8" xfId="3047"/>
    <cellStyle name="好_2007年人员分部门统计表 3_2016年旬月报表(1)" xfId="3048"/>
    <cellStyle name="好_Book1_2011.7 2 2_2016年6旬月报表(1)" xfId="3049"/>
    <cellStyle name="好_地方配套按人均增幅控制8.30一般预算平均增幅、人均可用财力平均增幅两次控制、社会治安系数调整、案件数调整xl 3_2016年旬月报表(1)" xfId="3050"/>
    <cellStyle name="好_2008年县级公安保障标准落实奖励经费分配测算 2" xfId="3051"/>
    <cellStyle name="好_2008云南省分县市中小学教职工统计表（教育厅提供） 2 2_2016年6旬月报表(1)" xfId="3052"/>
    <cellStyle name="好_Book1_Book1 3_2016年旬月报表(1)" xfId="3053"/>
    <cellStyle name="好_2009年一般性转移支付标准工资 2 2_2016年6旬月报表(1)" xfId="3054"/>
    <cellStyle name="差_2009年一般性转移支付标准工资_奖励补助测算5.22测试" xfId="3055"/>
    <cellStyle name="好_2009年一般性转移支付标准工资 2 2_2016年7旬月报表(1)" xfId="3056"/>
    <cellStyle name="好_2009年一般性转移支付标准工资 2" xfId="3057"/>
    <cellStyle name="好_云南农村义务教育统计表 2 2_2016年7旬月报表(1)" xfId="3058"/>
    <cellStyle name="差_2、土地面积、人口、粮食产量基本情况 2" xfId="3059"/>
    <cellStyle name="好_2009年一般性转移支付标准工资_奖励补助测算7.23 2 2_2016年旬月报表(1)" xfId="3060"/>
    <cellStyle name="好_2009年一般性转移支付标准工资_~5676413 3_2016年7旬月报表(1)" xfId="3061"/>
    <cellStyle name="好_2、土地面积、人口、粮食产量基本情况 3" xfId="3062"/>
    <cellStyle name="好_2009年一般性转移支付标准工资_不用软件计算9.1不考虑经费管理评价xl 3" xfId="3063"/>
    <cellStyle name="好_2009年一般性转移支付标准工资_不用软件计算9.1不考虑经费管理评价xl 3_2016年6旬月报表(1)" xfId="3064"/>
    <cellStyle name="好_2009年一般性转移支付标准工资_地方配套按人均增幅控制8.30xl 2 2" xfId="3065"/>
    <cellStyle name="20% - 强调文字颜色 6 7" xfId="3066"/>
    <cellStyle name="好_2009年一般性转移支付标准工资_地方配套按人均增幅控制8.30xl 3_2016年6旬月报表(1)" xfId="3067"/>
    <cellStyle name="差_2009年一般性转移支付标准工资_奖励补助测算7.23 2 2_2016年6旬月报表(1)" xfId="3068"/>
    <cellStyle name="好_Book1_来宾市2011年下半年BT融资建设项目计划表201108081 2_2016年旬月报表(1)" xfId="3069"/>
    <cellStyle name="好_云南省2008年转移支付测算——州市本级考核部分及政策性测算" xfId="3070"/>
    <cellStyle name="好_奖励补助测算7.25 (version 1) (version 1) 2" xfId="3071"/>
    <cellStyle name="警告文本 3" xfId="3072"/>
    <cellStyle name="20% - Accent6 3" xfId="3073"/>
    <cellStyle name="好_汇总 3" xfId="3074"/>
    <cellStyle name="链接单元格 9" xfId="3075"/>
    <cellStyle name="好_2009年一般性转移支付标准工资_地方配套按人均增幅控制8.30一般预算平均增幅、人均可用财力平均增幅两次控制、社会治安系数调整、案件数调整xl" xfId="3076"/>
    <cellStyle name="好_指标五" xfId="3077"/>
    <cellStyle name="好_2009年一般性转移支付标准工资_地方配套按人均增幅控制8.31（调整结案率后）xl 2 2_2016年7旬月报表(1)" xfId="3078"/>
    <cellStyle name="_Book1_1" xfId="3079"/>
    <cellStyle name="好_M03 2" xfId="3080"/>
    <cellStyle name="好_2009年一般性转移支付标准工资_地方配套按人均增幅控制8.31（调整结案率后）xl 2 2_2016年旬月报表(1)" xfId="3081"/>
    <cellStyle name="好_2009年一般性转移支付标准工资_地方配套按人均增幅控制8.31（调整结案率后）xl 3_2016年7旬月报表(1)" xfId="3082"/>
    <cellStyle name="好_2009年一般性转移支付标准工资_奖励补助测算5.22测试" xfId="3083"/>
    <cellStyle name="捠壿_Region Orders (2)" xfId="3084"/>
    <cellStyle name="强调文字颜色 6 4" xfId="3085"/>
    <cellStyle name="差_奖励补助测算7.25 (version 1) (version 1) 2 2_2016年7旬月报表(1)" xfId="3086"/>
    <cellStyle name="好_2009年一般性转移支付标准工资_奖励补助测算5.23新" xfId="3087"/>
    <cellStyle name="差_三季度－表二 3_2016年旬月报表(1)" xfId="3088"/>
    <cellStyle name="好_2009年一般性转移支付标准工资_奖励补助测算5.23新 3" xfId="3089"/>
    <cellStyle name="好_2009年一般性转移支付标准工资_奖励补助测算5.24冯铸" xfId="3090"/>
    <cellStyle name="好_三季度－表二 2 2_2016年6旬月报表(1)" xfId="3091"/>
    <cellStyle name="60% - 强调文字颜色 5 2 2" xfId="3092"/>
    <cellStyle name="好_2009年一般性转移支付标准工资_奖励补助测算7.23 2 2" xfId="3093"/>
    <cellStyle name="好_2009年一般性转移支付标准工资_奖励补助测算7.23 3_2016年6旬月报表(1)" xfId="3094"/>
    <cellStyle name="好_云南省2008年中小学教职工情况（教育厅提供20090101加工整理） 3_2016年旬月报表(1)" xfId="3095"/>
    <cellStyle name="好_2009年一般性转移支付标准工资_奖励补助测算7.23 3_2016年7旬月报表(1)" xfId="3096"/>
    <cellStyle name="60% - 强调文字颜色 5 8 2" xfId="3097"/>
    <cellStyle name="20% - 强调文字颜色 5 5" xfId="3098"/>
    <cellStyle name="计算 2_(融安县）2017年政府新增一般债券资金安排使用表" xfId="3099"/>
    <cellStyle name="好_2009年一般性转移支付标准工资_奖励补助测算7.25 (version 1) (version 1) 2 2_2016年6旬月报表(1)" xfId="3100"/>
    <cellStyle name="好_云南省2008年中小学教职工情况（教育厅提供20090101加工整理）" xfId="3101"/>
    <cellStyle name="好_2009年一般性转移支付标准工资_奖励补助测算7.25 2" xfId="3102"/>
    <cellStyle name="好_5334_2006年迪庆县级财政报表附表 2 2_2016年旬月报表(1)" xfId="3103"/>
    <cellStyle name="好_2009年一般性转移支付标准工资_奖励补助测算7.25 3" xfId="3104"/>
    <cellStyle name="好_Book2 2 2_2016年6旬月报表(1)" xfId="3105"/>
    <cellStyle name="强调文字颜色 4 5 2" xfId="3106"/>
    <cellStyle name="百分比 2 3" xfId="3107"/>
    <cellStyle name="好_丽江汇总 2" xfId="3108"/>
    <cellStyle name="好_2009年一般性转移支付标准工资_地方配套按人均增幅控制8.31（调整结案率后）xl 3" xfId="3109"/>
    <cellStyle name="好_2009年一般性转移支付标准工资_奖励补助测算7.25 3_2016年旬月报表(1)" xfId="3110"/>
    <cellStyle name="好_2009年一般性转移支付标准工资_奖励补助测算7.25 5_2016年6旬月报表(1)" xfId="3111"/>
    <cellStyle name="40% - 强调文字颜色 5 3 2" xfId="3112"/>
    <cellStyle name="好_2011.7" xfId="3113"/>
    <cellStyle name="好_2011.7 2_2016年7旬月报表(1)" xfId="3114"/>
    <cellStyle name="好_教育厅提供义务教育及高中教师人数（2009年1月6日） 2 2" xfId="3115"/>
    <cellStyle name="好_2008云南省分县市中小学教职工统计表（教育厅提供） 3_2016年7旬月报表(1)" xfId="3116"/>
    <cellStyle name="好_530623_2006年县级财政报表附表" xfId="3117"/>
    <cellStyle name="好_530623_2006年县级财政报表附表 2" xfId="3118"/>
    <cellStyle name="好_530623_2006年县级财政报表附表 2 2" xfId="3119"/>
    <cellStyle name="好_义务教育阶段教职工人数（教育厅提供最终） 3" xfId="3120"/>
    <cellStyle name="好_530623_2006年县级财政报表附表 3" xfId="3121"/>
    <cellStyle name="好_530623_2006年县级财政报表附表 3_2016年旬月报表(1)" xfId="3122"/>
    <cellStyle name="好_530629_2006年县级财政报表附表 2 2" xfId="3123"/>
    <cellStyle name="检查单元格 8 2" xfId="3124"/>
    <cellStyle name="好_桂投9月报统计局 2" xfId="3125"/>
    <cellStyle name="警告文本 8" xfId="3126"/>
    <cellStyle name="好_0502通海县 2 2_2016年7旬月报表(1)" xfId="3127"/>
    <cellStyle name="好_530629_2006年县级财政报表附表 3" xfId="3128"/>
    <cellStyle name="强调文字颜色 1 2 2 2" xfId="3129"/>
    <cellStyle name="60% - 强调文字颜色 3 4" xfId="3130"/>
    <cellStyle name="好_5334_2006年迪庆县级财政报表附表 2" xfId="3131"/>
    <cellStyle name="好_业务工作量指标" xfId="3132"/>
    <cellStyle name="好_5334_2006年迪庆县级财政报表附表 2 2_2016年6旬月报表(1)" xfId="3133"/>
    <cellStyle name="差_2009年一般性转移支付标准工资_地方配套按人均增幅控制8.30xl 3_2016年旬月报表(1)" xfId="3134"/>
    <cellStyle name="60% - 强调文字颜色 3 5" xfId="3135"/>
    <cellStyle name="强调文字颜色 1 2 2 3" xfId="3136"/>
    <cellStyle name="好_5334_2006年迪庆县级财政报表附表 3" xfId="3137"/>
    <cellStyle name="注释 2 3_社会保险基金预算调整表" xfId="3138"/>
    <cellStyle name="Header2" xfId="3139"/>
    <cellStyle name="好_5334_2006年迪庆县级财政报表附表 3_2016年7旬月报表(1)" xfId="3140"/>
    <cellStyle name="计算 8 2" xfId="3141"/>
    <cellStyle name="60% - 强调文字颜色 4 10" xfId="3142"/>
    <cellStyle name="好_5334_2006年迪庆县级财政报表附表 3_2016年旬月报表(1)" xfId="3143"/>
    <cellStyle name="检查单元格 2" xfId="3144"/>
    <cellStyle name="好_Book1_融资完成情况统计表 2_2016年旬月报表(1)" xfId="3145"/>
    <cellStyle name="好_Book1 2" xfId="3146"/>
    <cellStyle name="标题 2 7" xfId="3147"/>
    <cellStyle name="好_Book1_1" xfId="3148"/>
    <cellStyle name="好_Book1_1 2_2016年6旬月报表(1)" xfId="3149"/>
    <cellStyle name="好_Book1_1 2_2016年7旬月报表(1)" xfId="3150"/>
    <cellStyle name="好_Book1_1_2011.7" xfId="3151"/>
    <cellStyle name="差_来宾市2011年下半年BT融资建设项目计划表201108081 2 2_2016年旬月报表(1)" xfId="3152"/>
    <cellStyle name="好_Book1_1_来宾市2011年下半年BT融资建设项目计划表201108081 2" xfId="3153"/>
    <cellStyle name="60% - 强调文字颜色 5 8" xfId="3154"/>
    <cellStyle name="好_5334_2006年迪庆县级财政报表附表 2 2" xfId="3155"/>
    <cellStyle name="好_Book1_1_来宾市2011年下半年BT融资建设项目计划表201108081 2 2_2016年7旬月报表(1)" xfId="3156"/>
    <cellStyle name="标题 2 8" xfId="3157"/>
    <cellStyle name="好_Book1_2" xfId="3158"/>
    <cellStyle name="差_云南农村义务教育统计表 3_2016年6旬月报表(1)" xfId="3159"/>
    <cellStyle name="好_来宾市2011年下半年BT融资建设项目计划表201108081 2 2_2016年6旬月报表(1)" xfId="3160"/>
    <cellStyle name="好_Book1_工程建设管理台帐(7月） 2_2016年6旬月报表(1)" xfId="3161"/>
    <cellStyle name="标题 2 8 2" xfId="3162"/>
    <cellStyle name="好_Book1_2 2" xfId="3163"/>
    <cellStyle name="好_2009年一般性转移支付标准工资_奖励补助测算5.24冯铸 2 2_2016年7旬月报表(1)" xfId="3164"/>
    <cellStyle name="好_Book1_2 2_2016年6旬月报表(1)" xfId="3165"/>
    <cellStyle name="好_Book1_2 2_2016年旬月报表(1)" xfId="3166"/>
    <cellStyle name="差_2009年一般性转移支付标准工资_奖励补助测算7.25 (version 1) (version 1) 3_2016年7旬月报表(1)" xfId="3167"/>
    <cellStyle name="汇总 8" xfId="3168"/>
    <cellStyle name="好_工程建设管理台帐(7月） 2 2_2016年6旬月报表(1)" xfId="3169"/>
    <cellStyle name="好_Book1_2011.7 2" xfId="3170"/>
    <cellStyle name="好_Book1_2011.7 2 2" xfId="3171"/>
    <cellStyle name="好_Book1_2011.7 3" xfId="3172"/>
    <cellStyle name="注释 3 2 2" xfId="3173"/>
    <cellStyle name="好_Book1_2011.7 3_2016年7旬月报表(1)" xfId="3174"/>
    <cellStyle name="常规 2 10 2" xfId="3175"/>
    <cellStyle name="好_Book1_2011.7 3_2016年旬月报表(1)" xfId="3176"/>
    <cellStyle name="标题 2 9" xfId="3177"/>
    <cellStyle name="好_Book1_3" xfId="3178"/>
    <cellStyle name="检查单元格 4_社会保险基金预算调整表" xfId="3179"/>
    <cellStyle name="标题 2 9 2" xfId="3180"/>
    <cellStyle name="好_Book1_3 2" xfId="3181"/>
    <cellStyle name="好_Book1_3 2 2" xfId="3182"/>
    <cellStyle name="20% - 强调文字颜色 6 10 2" xfId="3183"/>
    <cellStyle name="好_Book1_3 2 2_2016年6旬月报表(1)" xfId="3184"/>
    <cellStyle name="好_Book1_3 3" xfId="3185"/>
    <cellStyle name="强调文字颜色 5 9 2" xfId="3186"/>
    <cellStyle name="好_Book1_3 3_2016年旬月报表(1)" xfId="3187"/>
    <cellStyle name="差_来宾市2011年下半年BT融资建设项目计划表201108081 2 2" xfId="3188"/>
    <cellStyle name="好_Book1_Book1" xfId="3189"/>
    <cellStyle name="好_Book1_来宾市2011年下半年BT融资建设项目计划表201108081 2_2016年6旬月报表(1)" xfId="3190"/>
    <cellStyle name="好_Book1_来宾市2011年下半年BT融资建设项目计划表201108081 2_2016年7旬月报表(1)" xfId="3191"/>
    <cellStyle name="好_Book1_融资完成情况统计表 2" xfId="3192"/>
    <cellStyle name="好_Book2 2" xfId="3193"/>
    <cellStyle name="强调文字颜色 6 2 2 2" xfId="3194"/>
    <cellStyle name="好_Book2 3" xfId="3195"/>
    <cellStyle name="好_Book2 3_2016年6旬月报表(1)" xfId="3196"/>
    <cellStyle name="差_义务教育阶段教职工人数（教育厅提供最终） 2" xfId="3197"/>
    <cellStyle name="好_M01-2(州市补助收入) 2 2" xfId="3198"/>
    <cellStyle name="好_M01-2(州市补助收入) 2 2_2016年6旬月报表(1)" xfId="3199"/>
    <cellStyle name="常规 4 7" xfId="3200"/>
    <cellStyle name="好_M01-2(州市补助收入) 2 2_2016年7旬月报表(1)" xfId="3201"/>
    <cellStyle name="40% - 强调文字颜色 6 4 2" xfId="3202"/>
    <cellStyle name="解释性文本 2 2 2" xfId="3203"/>
    <cellStyle name="好_M03 2 2" xfId="3204"/>
    <cellStyle name="检查单元格 3 3" xfId="3205"/>
    <cellStyle name="好_M03 2 2_2016年旬月报表(1)" xfId="3206"/>
    <cellStyle name="适中 2 2 3" xfId="3207"/>
    <cellStyle name="好_不用软件计算9.1不考虑经费管理评价xl" xfId="3208"/>
    <cellStyle name="差_县级基础数据 2" xfId="3209"/>
    <cellStyle name="好_汇总-县级财政报表附表 2 2_2016年6旬月报表(1)" xfId="3210"/>
    <cellStyle name="60% - Accent5 3" xfId="3211"/>
    <cellStyle name="好_城建部门" xfId="3212"/>
    <cellStyle name="好_地方配套按人均增幅控制8.30xl" xfId="3213"/>
    <cellStyle name="好_地方配套按人均增幅控制8.30xl 2 2_2016年6旬月报表(1)" xfId="3214"/>
    <cellStyle name="好_地方配套按人均增幅控制8.30xl 3_2016年6旬月报表(1)" xfId="3215"/>
    <cellStyle name="好_地方配套按人均增幅控制8.30xl 3_2016年旬月报表(1)" xfId="3216"/>
    <cellStyle name="好_地方配套按人均增幅控制8.30一般预算平均增幅、人均可用财力平均增幅两次控制、社会治安系数调整、案件数调整xl" xfId="3217"/>
    <cellStyle name="差_2009年一般性转移支付标准工资_奖励补助测算7.25 3_2016年7旬月报表(1)" xfId="3218"/>
    <cellStyle name="好_地方配套按人均增幅控制8.30一般预算平均增幅、人均可用财力平均增幅两次控制、社会治安系数调整、案件数调整xl 2" xfId="3219"/>
    <cellStyle name="标题 12 2" xfId="3220"/>
    <cellStyle name="好_地方配套按人均增幅控制8.30一般预算平均增幅、人均可用财力平均增幅两次控制、社会治安系数调整、案件数调整xl 2 2_2016年7旬月报表(1)" xfId="3221"/>
    <cellStyle name="注释 2_社会保险基金预算调整表" xfId="3222"/>
    <cellStyle name="好_地方配套按人均增幅控制8.30一般预算平均增幅、人均可用财力平均增幅两次控制、社会治安系数调整、案件数调整xl 3" xfId="3223"/>
    <cellStyle name="好_桂投9月报统计局 2 2_2016年7旬月报表(1)" xfId="3224"/>
    <cellStyle name="强调文字颜色 2 8 2" xfId="3225"/>
    <cellStyle name="好_桂投9月报统计局 2 2_2016年旬月报表(1)" xfId="3226"/>
    <cellStyle name="好_指标四 3_2016年旬月报表(1)" xfId="3227"/>
    <cellStyle name="好_第五部分(才淼、饶永宏） 3_2016年旬月报表(1)" xfId="3228"/>
    <cellStyle name="警告文本" xfId="3229" builtinId="11"/>
    <cellStyle name="20% - Accent6" xfId="3230"/>
    <cellStyle name="好_汇总" xfId="3231"/>
    <cellStyle name="警告文本 2 2" xfId="3232"/>
    <cellStyle name="差_00省级(定稿) 3_2016年6旬月报表(1)" xfId="3233"/>
    <cellStyle name="20% - Accent6 2 2" xfId="3234"/>
    <cellStyle name="好_15年预算总表(3.25）" xfId="3235"/>
    <cellStyle name="好_汇总 2 2" xfId="3236"/>
    <cellStyle name="好_汇总 3_2016年7旬月报表(1)" xfId="3237"/>
    <cellStyle name="表标题" xfId="3238"/>
    <cellStyle name="好_汇总-县级财政报表附表 2 2_2016年7旬月报表(1)" xfId="3239"/>
    <cellStyle name="好_2008云南省分县市中小学教职工统计表（教育厅提供） 2 2_2016年旬月报表(1)" xfId="3240"/>
    <cellStyle name="好_不用软件计算9.1不考虑经费管理评价xl 2 2" xfId="3241"/>
    <cellStyle name="好_汇总-县级财政报表附表 3_2016年7旬月报表(1)" xfId="3242"/>
    <cellStyle name="好_基础数据分析 2" xfId="3243"/>
    <cellStyle name="好_基础数据分析 3" xfId="3244"/>
    <cellStyle name="检查单元格 6" xfId="3245"/>
    <cellStyle name="后继超链接" xfId="3246"/>
    <cellStyle name="差_05玉溪 2" xfId="3247"/>
    <cellStyle name="好_卫生部门" xfId="3248"/>
    <cellStyle name="强调文字颜色 5 2 2 2 2" xfId="3249"/>
    <cellStyle name="好_2008云南省分县市中小学教职工统计表（教育厅提供） 2 2_2016年7旬月报表(1)" xfId="3250"/>
    <cellStyle name="警告文本 5 2" xfId="3251"/>
    <cellStyle name="好_检验表 2" xfId="3252"/>
    <cellStyle name="好_奖励补助测算5.22测试" xfId="3253"/>
    <cellStyle name="差_530623_2006年县级财政报表附表 2 2_2016年6旬月报表(1)" xfId="3254"/>
    <cellStyle name="好_奖励补助测算5.22测试 2 2_2016年7旬月报表(1)" xfId="3255"/>
    <cellStyle name="适中 3 3" xfId="3256"/>
    <cellStyle name="好_奖励补助测算5.23新 3" xfId="3257"/>
    <cellStyle name="好_奖励补助测算5.23新 3_2016年旬月报表(1)" xfId="3258"/>
    <cellStyle name="好_云南省2008年中小学教职工情况（教育厅提供20090101加工整理） 3" xfId="3259"/>
    <cellStyle name="好_奖励补助测算5.24冯铸 2 2_2016年6旬月报表(1)" xfId="3260"/>
    <cellStyle name="60% - 强调文字颜色 6 6 2" xfId="3261"/>
    <cellStyle name="好_奖励补助测算5.24冯铸 3_2016年旬月报表(1)" xfId="3262"/>
    <cellStyle name="好_奖励补助测算7.23" xfId="3263"/>
    <cellStyle name="好_奖励补助测算7.23 2" xfId="3264"/>
    <cellStyle name="60% - 强调文字颜色 1 4 2" xfId="3265"/>
    <cellStyle name="好_奖励补助测算7.25 (version 1) (version 1) 2 2" xfId="3266"/>
    <cellStyle name="好_奖励补助测算7.25 2 2_2016年7旬月报表(1)" xfId="3267"/>
    <cellStyle name="好_2006年基础数据 3" xfId="3268"/>
    <cellStyle name="好_奖励补助测算7.25 2 2_2016年旬月报表(1)" xfId="3269"/>
    <cellStyle name="好_奖励补助测算7.25 3" xfId="3270"/>
    <cellStyle name="20% - 强调文字颜色 6 2 3" xfId="3271"/>
    <cellStyle name="好_奖励补助测算7.25 3_2016年旬月报表(1)" xfId="3272"/>
    <cellStyle name="好_奖励补助测算7.25 4" xfId="3273"/>
    <cellStyle name="20% - Accent5 2 2" xfId="3274"/>
    <cellStyle name="好_奖励补助测算7.25 5" xfId="3275"/>
    <cellStyle name="好_奖励补助测算7.25 5_2016年7旬月报表(1)" xfId="3276"/>
    <cellStyle name="解释性文本 3 2" xfId="3277"/>
    <cellStyle name="好_奖励补助测算7.25 5_2016年旬月报表(1)" xfId="3278"/>
    <cellStyle name="好_三季度－表二 3_2016年旬月报表(1)" xfId="3279"/>
    <cellStyle name="好_来宾市2011年下半年BT融资建设项目计划表201108081 2 2_2016年旬月报表(1)" xfId="3280"/>
    <cellStyle name="好_融资完成情况统计表 2 2_2016年7旬月报表(1)" xfId="3281"/>
    <cellStyle name="好_融资完成情况统计表 3_2016年7旬月报表(1)" xfId="3282"/>
    <cellStyle name="好_融资完成情况统计表 3_2016年旬月报表(1)" xfId="3283"/>
    <cellStyle name="注释 2 2 3" xfId="3284"/>
    <cellStyle name="_ET_STYLE_NoName_00__2011.7" xfId="3285"/>
    <cellStyle name="好_三季度－表二 2 2" xfId="3286"/>
    <cellStyle name="警告文本 6 2" xfId="3287"/>
    <cellStyle name="好_卫生部门 2 2_2016年6旬月报表(1)" xfId="3288"/>
    <cellStyle name="40% - 强调文字颜色 4 2" xfId="3289"/>
    <cellStyle name="好_卫生部门 3_2016年旬月报表(1)" xfId="3290"/>
    <cellStyle name="好_文体广播部门 2" xfId="3291"/>
    <cellStyle name="差_2006年在职人员情况 2 2" xfId="3292"/>
    <cellStyle name="好_下半年禁吸戒毒经费1000万元" xfId="3293"/>
    <cellStyle name="常规 8 2" xfId="3294"/>
    <cellStyle name="好_下半年禁吸戒毒经费1000万元 2 2_2016年7旬月报表(1)" xfId="3295"/>
    <cellStyle name="好_下半年禁吸戒毒经费1000万元 2 2_2016年旬月报表(1)" xfId="3296"/>
    <cellStyle name="计算 5" xfId="3297"/>
    <cellStyle name="好_业务工作量指标 3_2016年7旬月报表(1)" xfId="3298"/>
    <cellStyle name="好_Book1_1_2011.7 3_2016年6旬月报表(1)" xfId="3299"/>
    <cellStyle name="差_云南农村义务教育统计表 2" xfId="3300"/>
    <cellStyle name="差_11大理 2 2_2016年6旬月报表(1)" xfId="3301"/>
    <cellStyle name="好_义务教育阶段教职工人数（教育厅提供最终） 2 2" xfId="3302"/>
    <cellStyle name="标题 2 7 2" xfId="3303"/>
    <cellStyle name="好_Book1_1 2" xfId="3304"/>
    <cellStyle name="好_义务教育阶段教职工人数（教育厅提供最终） 2 2_2016年7旬月报表(1)" xfId="3305"/>
    <cellStyle name="差_业务工作量指标 3_2016年7旬月报表(1)" xfId="3306"/>
    <cellStyle name="强调文字颜色 3 2 2 3" xfId="3307"/>
    <cellStyle name="好_义务教育阶段教职工人数（教育厅提供最终） 2 2_2016年旬月报表(1)" xfId="3308"/>
    <cellStyle name="好_义务教育阶段教职工人数（教育厅提供最终） 3_2016年6旬月报表(1)" xfId="3309"/>
    <cellStyle name="好_义务教育阶段教职工人数（教育厅提供最终） 3_2016年旬月报表(1)" xfId="3310"/>
    <cellStyle name="差_下半年禁吸戒毒经费1000万元 2" xfId="3311"/>
    <cellStyle name="差_0502通海县 2" xfId="3312"/>
    <cellStyle name="好_云南农村义务教育统计表 2 2_2016年旬月报表(1)" xfId="3313"/>
    <cellStyle name="好_云南农村义务教育统计表 3_2016年旬月报表(1)" xfId="3314"/>
    <cellStyle name="20% - 强调文字颜色 5 4 2" xfId="3315"/>
    <cellStyle name="好_云南省2008年中小学教职工情况（教育厅提供20090101加工整理） 3_2016年6旬月报表(1)" xfId="3316"/>
    <cellStyle name="适中 8 2" xfId="3317"/>
    <cellStyle name="好_云南省2008年转移支付测算——州市本级考核部分及政策性测算 3" xfId="3318"/>
    <cellStyle name="好_云南省2008年转移支付测算——州市本级考核部分及政策性测算 3_2016年7旬月报表(1)" xfId="3319"/>
    <cellStyle name="汇总 8 2" xfId="3320"/>
    <cellStyle name="好_指标四" xfId="3321"/>
    <cellStyle name="Accent3 - 40% 3" xfId="3322"/>
    <cellStyle name="好_指标五 2" xfId="3323"/>
    <cellStyle name="后继超级链接" xfId="3324"/>
    <cellStyle name="好_2009年一般性转移支付标准工资 3_2016年旬月报表(1)" xfId="3325"/>
    <cellStyle name="汇总 2 2 2" xfId="3326"/>
    <cellStyle name="Milliers_!!!GO" xfId="3327"/>
    <cellStyle name="好_县级公安机关公用经费标准奖励测算方案（定稿） 2 2_2016年旬月报表(1)" xfId="3328"/>
    <cellStyle name="汇总 2 3" xfId="3329"/>
    <cellStyle name="汇总 5" xfId="3330"/>
    <cellStyle name="汇总 5 2" xfId="3331"/>
    <cellStyle name="汇总 5_社会保险基金预算调整表" xfId="3332"/>
    <cellStyle name="差_M01-2(州市补助收入)" xfId="3333"/>
    <cellStyle name="汇总 7 2" xfId="3334"/>
    <cellStyle name="汇总 9" xfId="3335"/>
    <cellStyle name="汇总 9 2" xfId="3336"/>
    <cellStyle name="计算 2 2 2_社会保险基金预算调整表" xfId="3337"/>
    <cellStyle name="强调文字颜色 4 3 3" xfId="3338"/>
    <cellStyle name="计算 2 2 3" xfId="3339"/>
    <cellStyle name="强调文字颜色 5 3" xfId="3340"/>
    <cellStyle name="计算 3 2" xfId="3341"/>
    <cellStyle name="强调文字颜色 6 3" xfId="3342"/>
    <cellStyle name="计算 4 2" xfId="3343"/>
    <cellStyle name="计算 5_社会保险基金预算调整表" xfId="3344"/>
    <cellStyle name="计算 8" xfId="3345"/>
    <cellStyle name="好_云南省2008年中小学教职工情况（教育厅提供20090101加工整理） 3_2016年7旬月报表(1)" xfId="3346"/>
    <cellStyle name="计算 8_社会保险基金预算调整表" xfId="3347"/>
    <cellStyle name="强调文字颜色 2" xfId="3348" builtinId="33"/>
    <cellStyle name="检查单元格 2 2" xfId="3349"/>
    <cellStyle name="强调文字颜色 2 2 2" xfId="3350"/>
    <cellStyle name="检查单元格 2 2 2 2" xfId="3351"/>
    <cellStyle name="Bad 3" xfId="3352"/>
    <cellStyle name="检查单元格 3 2" xfId="3353"/>
    <cellStyle name="钎霖_4岿角利" xfId="3354"/>
    <cellStyle name="检查单元格 3_社会保险基金预算调整表" xfId="3355"/>
    <cellStyle name="好_Book1_2011.7 2 2_2016年7旬月报表(1)" xfId="3356"/>
    <cellStyle name="检查单元格 4" xfId="3357"/>
    <cellStyle name="检查单元格 4 2" xfId="3358"/>
    <cellStyle name="检查单元格 9 2" xfId="3359"/>
    <cellStyle name="40% - 强调文字颜色 6 4" xfId="3360"/>
    <cellStyle name="解释性文本 2 2" xfId="3361"/>
    <cellStyle name="差_00省级(打印) 2 2_2016年旬月报表(1)" xfId="3362"/>
    <cellStyle name="解释性文本 2_(融安县）2017年政府新增一般债券资金安排使用表" xfId="3363"/>
    <cellStyle name="解释性文本 3" xfId="3364"/>
    <cellStyle name="输出 10 2" xfId="3365"/>
    <cellStyle name="解释性文本 4" xfId="3366"/>
    <cellStyle name="解释性文本 4 2" xfId="3367"/>
    <cellStyle name="借出原因" xfId="3368"/>
    <cellStyle name="警告文本 10" xfId="3369"/>
    <cellStyle name="警告文本 4" xfId="3370"/>
    <cellStyle name="警告文本 4 2" xfId="3371"/>
    <cellStyle name="强调文字颜色 5 2 2 3" xfId="3372"/>
    <cellStyle name="警告文本 6" xfId="3373"/>
    <cellStyle name="差_Book1_1 2_2016年7旬月报表(1)" xfId="3374"/>
    <cellStyle name="好_530629_2006年县级财政报表附表 2" xfId="3375"/>
    <cellStyle name="警告文本 7" xfId="3376"/>
  </cellStyles>
  <tableStyles count="0" defaultTableStyle="TableStyleMedium9" defaultPivotStyle="PivotStyleLight16"/>
  <colors>
    <mruColors>
      <color rgb="00FFFFFF"/>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2"/>
  <sheetViews>
    <sheetView workbookViewId="0">
      <pane xSplit="1" ySplit="5" topLeftCell="B33" activePane="bottomRight" state="frozen"/>
      <selection/>
      <selection pane="topRight"/>
      <selection pane="bottomLeft"/>
      <selection pane="bottomRight" activeCell="I54" sqref="I54"/>
    </sheetView>
  </sheetViews>
  <sheetFormatPr defaultColWidth="7.16666666666667" defaultRowHeight="20.1" customHeight="1"/>
  <cols>
    <col min="1" max="1" width="31" style="602" customWidth="1"/>
    <col min="2" max="2" width="22.6666666666667" style="603" customWidth="1"/>
    <col min="3" max="3" width="16.5" style="603" customWidth="1"/>
    <col min="4" max="4" width="20.6666666666667" style="604" customWidth="1"/>
    <col min="5" max="5" width="17" style="603" customWidth="1"/>
    <col min="6" max="6" width="15" style="604" customWidth="1"/>
    <col min="7" max="7" width="17" style="605" customWidth="1"/>
    <col min="8" max="8" width="16" style="603" customWidth="1"/>
    <col min="9" max="9" width="17.3333333333333" style="604" customWidth="1"/>
    <col min="10" max="10" width="17.5" style="604" customWidth="1"/>
    <col min="11" max="11" width="16" style="52" customWidth="1"/>
    <col min="12" max="12" width="20.6666666666667" style="606" customWidth="1"/>
    <col min="13" max="16384" width="7.16666666666667" style="52"/>
  </cols>
  <sheetData>
    <row r="1" ht="15" customHeight="1" spans="1:1">
      <c r="A1" s="607" t="s">
        <v>0</v>
      </c>
    </row>
    <row r="2" ht="22.5" customHeight="1" spans="1:10">
      <c r="A2" s="608" t="s">
        <v>1</v>
      </c>
      <c r="B2" s="608"/>
      <c r="C2" s="608"/>
      <c r="D2" s="609"/>
      <c r="E2" s="608"/>
      <c r="F2" s="609"/>
      <c r="G2" s="642"/>
      <c r="H2" s="60"/>
      <c r="I2" s="608"/>
      <c r="J2" s="656"/>
    </row>
    <row r="3" ht="15" spans="1:12">
      <c r="A3" s="610" t="s">
        <v>2</v>
      </c>
      <c r="B3" s="611"/>
      <c r="C3" s="611"/>
      <c r="D3" s="612"/>
      <c r="E3" s="643"/>
      <c r="F3" s="612"/>
      <c r="G3" s="644"/>
      <c r="H3" s="645" t="s">
        <v>3</v>
      </c>
      <c r="I3" s="657"/>
      <c r="J3" s="657"/>
      <c r="L3" s="658"/>
    </row>
    <row r="4" s="49" customFormat="1" ht="30" customHeight="1" spans="1:12">
      <c r="A4" s="613" t="s">
        <v>4</v>
      </c>
      <c r="B4" s="614" t="s">
        <v>5</v>
      </c>
      <c r="C4" s="615" t="s">
        <v>6</v>
      </c>
      <c r="D4" s="616"/>
      <c r="E4" s="615" t="s">
        <v>7</v>
      </c>
      <c r="F4" s="646"/>
      <c r="G4" s="647"/>
      <c r="H4" s="648" t="s">
        <v>8</v>
      </c>
      <c r="I4" s="659"/>
      <c r="J4" s="619" t="s">
        <v>9</v>
      </c>
      <c r="K4" s="660"/>
      <c r="L4" s="661"/>
    </row>
    <row r="5" s="49" customFormat="1" ht="31.5" customHeight="1" spans="1:12">
      <c r="A5" s="617"/>
      <c r="B5" s="618"/>
      <c r="C5" s="104" t="s">
        <v>10</v>
      </c>
      <c r="D5" s="619" t="s">
        <v>11</v>
      </c>
      <c r="E5" s="649" t="s">
        <v>10</v>
      </c>
      <c r="F5" s="619" t="s">
        <v>12</v>
      </c>
      <c r="G5" s="650" t="s">
        <v>13</v>
      </c>
      <c r="H5" s="104" t="s">
        <v>10</v>
      </c>
      <c r="I5" s="619" t="s">
        <v>11</v>
      </c>
      <c r="J5" s="619"/>
      <c r="K5" s="662"/>
      <c r="L5" s="663"/>
    </row>
    <row r="6" ht="24" customHeight="1" spans="1:12">
      <c r="A6" s="620" t="s">
        <v>14</v>
      </c>
      <c r="B6" s="621">
        <f>SUM(B7:B8)</f>
        <v>51400</v>
      </c>
      <c r="C6" s="621">
        <f>SUM(C7:C8)</f>
        <v>124644</v>
      </c>
      <c r="D6" s="622">
        <f t="shared" ref="D6:D13" si="0">(C6-B6)/B6*100</f>
        <v>142.498054474708</v>
      </c>
      <c r="E6" s="621">
        <f>SUM(E7:E8)</f>
        <v>58219</v>
      </c>
      <c r="F6" s="622">
        <v>26.5795538548506</v>
      </c>
      <c r="G6" s="651">
        <f t="shared" ref="G6:G13" si="1">E6/C6*100</f>
        <v>46.7082250248708</v>
      </c>
      <c r="H6" s="621">
        <f>SUM(H7:H8)</f>
        <v>64557</v>
      </c>
      <c r="I6" s="664">
        <f t="shared" ref="I6:I16" si="2">(H6-B6)/B6*100</f>
        <v>25.5972762645914</v>
      </c>
      <c r="J6" s="664">
        <f t="shared" ref="J6:J13" si="3">H6/C6*100</f>
        <v>51.7931067680755</v>
      </c>
      <c r="K6" s="665"/>
      <c r="L6" s="666"/>
    </row>
    <row r="7" s="50" customFormat="1" ht="43.5" customHeight="1" spans="1:12">
      <c r="A7" s="620" t="s">
        <v>15</v>
      </c>
      <c r="B7" s="621">
        <f>B10+B48+B54+B30</f>
        <v>36473</v>
      </c>
      <c r="C7" s="621">
        <f>C10+C48+C54+C30</f>
        <v>41444</v>
      </c>
      <c r="D7" s="622">
        <f t="shared" si="0"/>
        <v>13.6292600005484</v>
      </c>
      <c r="E7" s="621">
        <f>E10+E48+E54+E30</f>
        <v>31545</v>
      </c>
      <c r="F7" s="622">
        <v>-1.24287771586</v>
      </c>
      <c r="G7" s="651">
        <f t="shared" si="1"/>
        <v>76.1147572628125</v>
      </c>
      <c r="H7" s="621">
        <f>H10+H48+H54+H30</f>
        <v>35616</v>
      </c>
      <c r="I7" s="664">
        <f t="shared" si="2"/>
        <v>-2.34968332739287</v>
      </c>
      <c r="J7" s="664">
        <f t="shared" si="3"/>
        <v>85.9376508059068</v>
      </c>
      <c r="K7" s="665"/>
      <c r="L7" s="666"/>
    </row>
    <row r="8" s="50" customFormat="1" ht="39.75" customHeight="1" spans="1:12">
      <c r="A8" s="620" t="s">
        <v>16</v>
      </c>
      <c r="B8" s="621">
        <f>B26-B30</f>
        <v>14927</v>
      </c>
      <c r="C8" s="621">
        <f>C26-C30</f>
        <v>83200</v>
      </c>
      <c r="D8" s="622">
        <f t="shared" si="0"/>
        <v>457.379245662223</v>
      </c>
      <c r="E8" s="621">
        <f>E26-E30</f>
        <v>26674</v>
      </c>
      <c r="F8" s="622">
        <v>89.823512667236</v>
      </c>
      <c r="G8" s="651">
        <f t="shared" si="1"/>
        <v>32.0600961538462</v>
      </c>
      <c r="H8" s="621">
        <f>H26-H30</f>
        <v>28941</v>
      </c>
      <c r="I8" s="664">
        <f t="shared" si="2"/>
        <v>93.8835666912307</v>
      </c>
      <c r="J8" s="664">
        <f t="shared" si="3"/>
        <v>34.7848557692308</v>
      </c>
      <c r="K8" s="665"/>
      <c r="L8" s="666"/>
    </row>
    <row r="9" s="50" customFormat="1" ht="38.25" customHeight="1" spans="1:12">
      <c r="A9" s="620" t="s">
        <v>17</v>
      </c>
      <c r="B9" s="621">
        <f>B10+B26</f>
        <v>32110</v>
      </c>
      <c r="C9" s="621">
        <f>C10+C26</f>
        <v>101730</v>
      </c>
      <c r="D9" s="622">
        <f t="shared" si="0"/>
        <v>216.81719090626</v>
      </c>
      <c r="E9" s="621">
        <f>E10+E26</f>
        <v>40084</v>
      </c>
      <c r="F9" s="622">
        <v>39.8311588641596</v>
      </c>
      <c r="G9" s="651">
        <f t="shared" si="1"/>
        <v>39.4023395261968</v>
      </c>
      <c r="H9" s="621">
        <f>H10+H26</f>
        <v>44656</v>
      </c>
      <c r="I9" s="664">
        <f t="shared" si="2"/>
        <v>39.0719402055434</v>
      </c>
      <c r="J9" s="664">
        <f t="shared" si="3"/>
        <v>43.8965890101248</v>
      </c>
      <c r="K9" s="665"/>
      <c r="L9" s="666"/>
    </row>
    <row r="10" s="50" customFormat="1" ht="18" customHeight="1" spans="1:12">
      <c r="A10" s="623" t="s">
        <v>18</v>
      </c>
      <c r="B10" s="621">
        <f>SUM(B11:B25)</f>
        <v>16628</v>
      </c>
      <c r="C10" s="621">
        <f>SUM(C11:C25)</f>
        <v>17830</v>
      </c>
      <c r="D10" s="622">
        <f t="shared" si="0"/>
        <v>7.22877074813568</v>
      </c>
      <c r="E10" s="621">
        <f>SUM(E11:E25)</f>
        <v>12955</v>
      </c>
      <c r="F10" s="622">
        <v>-8.34807216130173</v>
      </c>
      <c r="G10" s="651">
        <f t="shared" si="1"/>
        <v>72.6584408300617</v>
      </c>
      <c r="H10" s="621">
        <f>SUM(H11:H25)</f>
        <v>15035</v>
      </c>
      <c r="I10" s="634">
        <f t="shared" si="2"/>
        <v>-9.58022612460909</v>
      </c>
      <c r="J10" s="664">
        <f t="shared" si="3"/>
        <v>84.3241727425687</v>
      </c>
      <c r="K10" s="665"/>
      <c r="L10" s="666"/>
    </row>
    <row r="11" s="51" customFormat="1" ht="24.95" customHeight="1" spans="1:12">
      <c r="A11" s="624" t="s">
        <v>19</v>
      </c>
      <c r="B11" s="436">
        <v>6194</v>
      </c>
      <c r="C11" s="437">
        <v>7865</v>
      </c>
      <c r="D11" s="625">
        <f t="shared" si="0"/>
        <v>26.977720374556</v>
      </c>
      <c r="E11" s="439">
        <v>6049</v>
      </c>
      <c r="F11" s="625">
        <v>13.1711880261927</v>
      </c>
      <c r="G11" s="625">
        <f t="shared" si="1"/>
        <v>76.9103623649078</v>
      </c>
      <c r="H11" s="437">
        <v>6616</v>
      </c>
      <c r="I11" s="625">
        <f t="shared" si="2"/>
        <v>6.81304488214401</v>
      </c>
      <c r="J11" s="625">
        <f t="shared" si="3"/>
        <v>84.1195168467896</v>
      </c>
      <c r="K11" s="665"/>
      <c r="L11" s="666"/>
    </row>
    <row r="12" s="51" customFormat="1" ht="18" customHeight="1" spans="1:12">
      <c r="A12" s="624" t="s">
        <v>20</v>
      </c>
      <c r="B12" s="437">
        <v>2092</v>
      </c>
      <c r="C12" s="437">
        <v>1440</v>
      </c>
      <c r="D12" s="625">
        <f t="shared" si="0"/>
        <v>-31.1663479923518</v>
      </c>
      <c r="E12" s="439">
        <v>1094</v>
      </c>
      <c r="F12" s="625">
        <v>-47.1242145964234</v>
      </c>
      <c r="G12" s="625">
        <f t="shared" si="1"/>
        <v>75.9722222222222</v>
      </c>
      <c r="H12" s="495">
        <v>1149</v>
      </c>
      <c r="I12" s="625">
        <f t="shared" si="2"/>
        <v>-45.0764818355641</v>
      </c>
      <c r="J12" s="625">
        <f t="shared" si="3"/>
        <v>79.7916666666667</v>
      </c>
      <c r="K12" s="665"/>
      <c r="L12" s="666"/>
    </row>
    <row r="13" s="51" customFormat="1" ht="18" customHeight="1" spans="1:12">
      <c r="A13" s="624" t="s">
        <v>21</v>
      </c>
      <c r="B13" s="437">
        <v>328</v>
      </c>
      <c r="C13" s="437">
        <v>450</v>
      </c>
      <c r="D13" s="625">
        <f t="shared" si="0"/>
        <v>37.1951219512195</v>
      </c>
      <c r="E13" s="439">
        <v>391</v>
      </c>
      <c r="F13" s="625">
        <v>43.2234432234432</v>
      </c>
      <c r="G13" s="625">
        <f t="shared" si="1"/>
        <v>86.8888888888889</v>
      </c>
      <c r="H13" s="495">
        <v>466</v>
      </c>
      <c r="I13" s="625">
        <f t="shared" si="2"/>
        <v>42.0731707317073</v>
      </c>
      <c r="J13" s="625">
        <f t="shared" si="3"/>
        <v>103.555555555556</v>
      </c>
      <c r="K13" s="665"/>
      <c r="L13" s="666"/>
    </row>
    <row r="14" s="51" customFormat="1" ht="18" customHeight="1" spans="1:12">
      <c r="A14" s="624" t="s">
        <v>22</v>
      </c>
      <c r="B14" s="437">
        <v>1063</v>
      </c>
      <c r="C14" s="437">
        <v>850</v>
      </c>
      <c r="D14" s="625">
        <f t="shared" ref="D14:D24" si="4">(C14-B14)/B14*100</f>
        <v>-20.0376293508937</v>
      </c>
      <c r="E14" s="439">
        <v>318</v>
      </c>
      <c r="F14" s="625">
        <v>-63.1090487238979</v>
      </c>
      <c r="G14" s="625">
        <f t="shared" ref="G14:G24" si="5">E14/C14*100</f>
        <v>37.4117647058824</v>
      </c>
      <c r="H14" s="495">
        <v>458</v>
      </c>
      <c r="I14" s="625">
        <f t="shared" si="2"/>
        <v>-56.9143932267168</v>
      </c>
      <c r="J14" s="625">
        <f t="shared" ref="J14:J37" si="6">H14/C14*100</f>
        <v>53.8823529411765</v>
      </c>
      <c r="K14" s="665"/>
      <c r="L14" s="666"/>
    </row>
    <row r="15" s="51" customFormat="1" ht="18" customHeight="1" spans="1:12">
      <c r="A15" s="626" t="s">
        <v>23</v>
      </c>
      <c r="B15" s="437">
        <v>939</v>
      </c>
      <c r="C15" s="437">
        <v>1300</v>
      </c>
      <c r="D15" s="625">
        <f t="shared" si="4"/>
        <v>38.4451544195953</v>
      </c>
      <c r="E15" s="439">
        <v>766</v>
      </c>
      <c r="F15" s="625">
        <v>-5.54870530209618</v>
      </c>
      <c r="G15" s="625">
        <f t="shared" si="5"/>
        <v>58.9230769230769</v>
      </c>
      <c r="H15" s="495">
        <v>870</v>
      </c>
      <c r="I15" s="625">
        <f t="shared" si="2"/>
        <v>-7.3482428115016</v>
      </c>
      <c r="J15" s="625">
        <f t="shared" si="6"/>
        <v>66.9230769230769</v>
      </c>
      <c r="K15" s="665"/>
      <c r="L15" s="666"/>
    </row>
    <row r="16" s="51" customFormat="1" ht="18" customHeight="1" spans="1:12">
      <c r="A16" s="626" t="s">
        <v>24</v>
      </c>
      <c r="B16" s="437">
        <v>724</v>
      </c>
      <c r="C16" s="437">
        <v>640</v>
      </c>
      <c r="D16" s="625">
        <f t="shared" si="4"/>
        <v>-11.6022099447514</v>
      </c>
      <c r="E16" s="439">
        <v>608</v>
      </c>
      <c r="F16" s="625">
        <v>32.4618736383442</v>
      </c>
      <c r="G16" s="625">
        <f t="shared" si="5"/>
        <v>95</v>
      </c>
      <c r="H16" s="495">
        <v>913</v>
      </c>
      <c r="I16" s="625">
        <f t="shared" si="2"/>
        <v>26.1049723756906</v>
      </c>
      <c r="J16" s="625">
        <f t="shared" si="6"/>
        <v>142.65625</v>
      </c>
      <c r="K16" s="665"/>
      <c r="L16" s="666"/>
    </row>
    <row r="17" s="51" customFormat="1" ht="18" customHeight="1" spans="1:12">
      <c r="A17" s="626" t="s">
        <v>25</v>
      </c>
      <c r="B17" s="437">
        <v>643</v>
      </c>
      <c r="C17" s="436">
        <v>400</v>
      </c>
      <c r="D17" s="625">
        <f t="shared" si="4"/>
        <v>-37.7916018662519</v>
      </c>
      <c r="E17" s="439">
        <v>381</v>
      </c>
      <c r="F17" s="625">
        <v>28.2828282828283</v>
      </c>
      <c r="G17" s="625">
        <f t="shared" si="5"/>
        <v>95.25</v>
      </c>
      <c r="H17" s="496">
        <v>496</v>
      </c>
      <c r="I17" s="625">
        <f t="shared" ref="I17:I24" si="7">(H17-B17)/B17*100</f>
        <v>-22.8615863141524</v>
      </c>
      <c r="J17" s="625">
        <f t="shared" si="6"/>
        <v>124</v>
      </c>
      <c r="K17" s="665"/>
      <c r="L17" s="666"/>
    </row>
    <row r="18" s="51" customFormat="1" ht="18" customHeight="1" spans="1:12">
      <c r="A18" s="626" t="s">
        <v>26</v>
      </c>
      <c r="B18" s="437">
        <v>400</v>
      </c>
      <c r="C18" s="437">
        <v>410</v>
      </c>
      <c r="D18" s="625">
        <f t="shared" si="4"/>
        <v>2.5</v>
      </c>
      <c r="E18" s="439">
        <v>244</v>
      </c>
      <c r="F18" s="625">
        <v>-2.78884462151394</v>
      </c>
      <c r="G18" s="625">
        <f t="shared" si="5"/>
        <v>59.5121951219512</v>
      </c>
      <c r="H18" s="495">
        <v>392</v>
      </c>
      <c r="I18" s="625">
        <f t="shared" si="7"/>
        <v>-2</v>
      </c>
      <c r="J18" s="625">
        <f t="shared" si="6"/>
        <v>95.609756097561</v>
      </c>
      <c r="K18" s="665"/>
      <c r="L18" s="666"/>
    </row>
    <row r="19" s="51" customFormat="1" ht="18" customHeight="1" spans="1:12">
      <c r="A19" s="626" t="s">
        <v>27</v>
      </c>
      <c r="B19" s="437">
        <v>1148</v>
      </c>
      <c r="C19" s="437">
        <v>1200</v>
      </c>
      <c r="D19" s="625">
        <f t="shared" si="4"/>
        <v>4.52961672473868</v>
      </c>
      <c r="E19" s="439">
        <v>448</v>
      </c>
      <c r="F19" s="625">
        <v>-54.2390194075587</v>
      </c>
      <c r="G19" s="625">
        <f t="shared" si="5"/>
        <v>37.3333333333333</v>
      </c>
      <c r="H19" s="495">
        <v>547</v>
      </c>
      <c r="I19" s="625">
        <f t="shared" si="7"/>
        <v>-52.3519163763066</v>
      </c>
      <c r="J19" s="625">
        <f t="shared" si="6"/>
        <v>45.5833333333333</v>
      </c>
      <c r="K19" s="665"/>
      <c r="L19" s="666"/>
    </row>
    <row r="20" s="51" customFormat="1" ht="18" customHeight="1" spans="1:12">
      <c r="A20" s="626" t="s">
        <v>28</v>
      </c>
      <c r="B20" s="437">
        <v>860</v>
      </c>
      <c r="C20" s="437">
        <v>740</v>
      </c>
      <c r="D20" s="625">
        <f t="shared" si="4"/>
        <v>-13.953488372093</v>
      </c>
      <c r="E20" s="439">
        <v>655</v>
      </c>
      <c r="F20" s="625">
        <v>-5.48340548340548</v>
      </c>
      <c r="G20" s="625">
        <f t="shared" si="5"/>
        <v>88.5135135135135</v>
      </c>
      <c r="H20" s="495">
        <v>788</v>
      </c>
      <c r="I20" s="625">
        <f t="shared" si="7"/>
        <v>-8.37209302325581</v>
      </c>
      <c r="J20" s="625">
        <f t="shared" si="6"/>
        <v>106.486486486486</v>
      </c>
      <c r="K20" s="665"/>
      <c r="L20" s="666"/>
    </row>
    <row r="21" s="51" customFormat="1" ht="18" customHeight="1" spans="1:12">
      <c r="A21" s="626" t="s">
        <v>29</v>
      </c>
      <c r="B21" s="437">
        <v>269</v>
      </c>
      <c r="C21" s="437">
        <v>50</v>
      </c>
      <c r="D21" s="625">
        <f t="shared" si="4"/>
        <v>-81.4126394052045</v>
      </c>
      <c r="E21" s="439">
        <v>563</v>
      </c>
      <c r="F21" s="625">
        <v>109.293680297398</v>
      </c>
      <c r="G21" s="625">
        <f t="shared" si="5"/>
        <v>1126</v>
      </c>
      <c r="H21" s="495">
        <v>563</v>
      </c>
      <c r="I21" s="625">
        <f t="shared" si="7"/>
        <v>109.293680297398</v>
      </c>
      <c r="J21" s="625">
        <f t="shared" si="6"/>
        <v>1126</v>
      </c>
      <c r="K21" s="665"/>
      <c r="L21" s="666"/>
    </row>
    <row r="22" s="51" customFormat="1" ht="18" customHeight="1" spans="1:12">
      <c r="A22" s="626" t="s">
        <v>30</v>
      </c>
      <c r="B22" s="445">
        <v>1886</v>
      </c>
      <c r="C22" s="437">
        <v>2310</v>
      </c>
      <c r="D22" s="625">
        <f t="shared" si="4"/>
        <v>22.4814422057264</v>
      </c>
      <c r="E22" s="439">
        <v>1371</v>
      </c>
      <c r="F22" s="625">
        <v>-21.432664756447</v>
      </c>
      <c r="G22" s="625">
        <f t="shared" si="5"/>
        <v>59.3506493506494</v>
      </c>
      <c r="H22" s="495">
        <v>1710</v>
      </c>
      <c r="I22" s="625">
        <f t="shared" si="7"/>
        <v>-9.33191940615058</v>
      </c>
      <c r="J22" s="625">
        <f t="shared" si="6"/>
        <v>74.025974025974</v>
      </c>
      <c r="K22" s="665"/>
      <c r="L22" s="666"/>
    </row>
    <row r="23" s="51" customFormat="1" ht="18" hidden="1" spans="1:12">
      <c r="A23" s="627" t="s">
        <v>31</v>
      </c>
      <c r="B23" s="445"/>
      <c r="C23" s="111"/>
      <c r="D23" s="625" t="e">
        <f t="shared" si="4"/>
        <v>#DIV/0!</v>
      </c>
      <c r="E23" s="111"/>
      <c r="F23" s="625" t="e">
        <v>#DIV/0!</v>
      </c>
      <c r="G23" s="625" t="e">
        <f t="shared" si="5"/>
        <v>#DIV/0!</v>
      </c>
      <c r="H23" s="437"/>
      <c r="I23" s="625" t="e">
        <f t="shared" si="7"/>
        <v>#DIV/0!</v>
      </c>
      <c r="J23" s="625" t="e">
        <f t="shared" si="6"/>
        <v>#DIV/0!</v>
      </c>
      <c r="K23" s="665"/>
      <c r="L23" s="666"/>
    </row>
    <row r="24" s="51" customFormat="1" ht="18" spans="1:12">
      <c r="A24" s="627" t="s">
        <v>32</v>
      </c>
      <c r="B24" s="445">
        <v>82</v>
      </c>
      <c r="C24" s="445">
        <v>175</v>
      </c>
      <c r="D24" s="625">
        <f t="shared" si="4"/>
        <v>113.414634146341</v>
      </c>
      <c r="E24" s="439">
        <v>67</v>
      </c>
      <c r="F24" s="625">
        <v>-18.2926829268293</v>
      </c>
      <c r="G24" s="625">
        <f t="shared" si="5"/>
        <v>38.2857142857143</v>
      </c>
      <c r="H24" s="495">
        <v>67</v>
      </c>
      <c r="I24" s="625">
        <f t="shared" si="7"/>
        <v>-18.2926829268293</v>
      </c>
      <c r="J24" s="625">
        <f t="shared" si="6"/>
        <v>38.2857142857143</v>
      </c>
      <c r="K24" s="665"/>
      <c r="L24" s="666"/>
    </row>
    <row r="25" s="51" customFormat="1" ht="18" spans="1:12">
      <c r="A25" s="627" t="s">
        <v>33</v>
      </c>
      <c r="B25" s="445"/>
      <c r="C25" s="628"/>
      <c r="D25" s="625"/>
      <c r="E25" s="439"/>
      <c r="F25" s="625"/>
      <c r="G25" s="497"/>
      <c r="H25" s="437"/>
      <c r="I25" s="667"/>
      <c r="J25" s="668"/>
      <c r="K25" s="665"/>
      <c r="L25" s="666"/>
    </row>
    <row r="26" s="50" customFormat="1" ht="18" customHeight="1" spans="1:12">
      <c r="A26" s="623" t="s">
        <v>34</v>
      </c>
      <c r="B26" s="621">
        <f>B27+B36+B37+B38+B39+B40+B41</f>
        <v>15482</v>
      </c>
      <c r="C26" s="629">
        <f t="shared" ref="C26:H26" si="8">C27+C36+C37+C38+C39+C40+C41</f>
        <v>83900</v>
      </c>
      <c r="D26" s="625">
        <f t="shared" ref="D26:D31" si="9">(C26-B26)/B26*100</f>
        <v>441.919648624209</v>
      </c>
      <c r="E26" s="629">
        <f t="shared" si="8"/>
        <v>27129</v>
      </c>
      <c r="F26" s="634">
        <v>86.6974055467621</v>
      </c>
      <c r="G26" s="652">
        <f t="shared" ref="G26:G39" si="10">E26/C26*100</f>
        <v>32.3349225268176</v>
      </c>
      <c r="H26" s="653">
        <f t="shared" si="8"/>
        <v>29621</v>
      </c>
      <c r="I26" s="669">
        <f t="shared" ref="I26:I40" si="11">(H26-B26)/B26*100</f>
        <v>91.3254101537269</v>
      </c>
      <c r="J26" s="664">
        <f t="shared" si="6"/>
        <v>35.3051251489869</v>
      </c>
      <c r="K26" s="665"/>
      <c r="L26" s="666"/>
    </row>
    <row r="27" s="51" customFormat="1" ht="18" customHeight="1" spans="1:12">
      <c r="A27" s="627" t="s">
        <v>35</v>
      </c>
      <c r="B27" s="621">
        <f>SUM(B30:B35)</f>
        <v>1383</v>
      </c>
      <c r="C27" s="111">
        <f t="shared" ref="C27:H27" si="12">SUM(C30:C35)</f>
        <v>1505</v>
      </c>
      <c r="D27" s="625">
        <f t="shared" si="9"/>
        <v>8.82140274765004</v>
      </c>
      <c r="E27" s="111">
        <f t="shared" si="12"/>
        <v>1073</v>
      </c>
      <c r="F27" s="625">
        <v>-3.59389038634322</v>
      </c>
      <c r="G27" s="497">
        <f t="shared" si="10"/>
        <v>71.2956810631229</v>
      </c>
      <c r="H27" s="111">
        <f t="shared" si="12"/>
        <v>1377</v>
      </c>
      <c r="I27" s="625">
        <f t="shared" si="11"/>
        <v>-0.433839479392625</v>
      </c>
      <c r="J27" s="625">
        <f t="shared" si="6"/>
        <v>91.4950166112957</v>
      </c>
      <c r="K27" s="665"/>
      <c r="L27" s="666"/>
    </row>
    <row r="28" s="51" customFormat="1" ht="18" hidden="1" customHeight="1" spans="1:12">
      <c r="A28" s="627" t="s">
        <v>36</v>
      </c>
      <c r="B28" s="621">
        <v>33</v>
      </c>
      <c r="C28" s="445"/>
      <c r="D28" s="625">
        <f t="shared" si="9"/>
        <v>-100</v>
      </c>
      <c r="E28" s="111"/>
      <c r="F28" s="625" t="e">
        <v>#DIV/0!</v>
      </c>
      <c r="G28" s="497" t="e">
        <f t="shared" si="10"/>
        <v>#DIV/0!</v>
      </c>
      <c r="H28" s="654"/>
      <c r="I28" s="625">
        <f t="shared" si="11"/>
        <v>-100</v>
      </c>
      <c r="J28" s="625" t="e">
        <f t="shared" si="6"/>
        <v>#DIV/0!</v>
      </c>
      <c r="K28" s="665"/>
      <c r="L28" s="666"/>
    </row>
    <row r="29" s="51" customFormat="1" ht="18" hidden="1" customHeight="1" spans="1:12">
      <c r="A29" s="627" t="s">
        <v>37</v>
      </c>
      <c r="B29" s="621">
        <v>162</v>
      </c>
      <c r="C29" s="445"/>
      <c r="D29" s="625">
        <f t="shared" si="9"/>
        <v>-100</v>
      </c>
      <c r="E29" s="111"/>
      <c r="F29" s="625" t="e">
        <v>#DIV/0!</v>
      </c>
      <c r="G29" s="497" t="e">
        <f t="shared" si="10"/>
        <v>#DIV/0!</v>
      </c>
      <c r="H29" s="654"/>
      <c r="I29" s="625">
        <f t="shared" si="11"/>
        <v>-100</v>
      </c>
      <c r="J29" s="625" t="e">
        <f t="shared" si="6"/>
        <v>#DIV/0!</v>
      </c>
      <c r="K29" s="665"/>
      <c r="L29" s="666"/>
    </row>
    <row r="30" s="51" customFormat="1" ht="18" customHeight="1" spans="1:12">
      <c r="A30" s="626" t="s">
        <v>38</v>
      </c>
      <c r="B30" s="437">
        <v>555</v>
      </c>
      <c r="C30" s="454">
        <v>700</v>
      </c>
      <c r="D30" s="625">
        <f t="shared" si="9"/>
        <v>26.1261261261261</v>
      </c>
      <c r="E30" s="439">
        <v>455</v>
      </c>
      <c r="F30" s="625">
        <v>-5.01043841336117</v>
      </c>
      <c r="G30" s="497">
        <f t="shared" si="10"/>
        <v>65</v>
      </c>
      <c r="H30" s="495">
        <v>680</v>
      </c>
      <c r="I30" s="625">
        <f t="shared" si="11"/>
        <v>22.5225225225225</v>
      </c>
      <c r="J30" s="625">
        <f t="shared" si="6"/>
        <v>97.1428571428571</v>
      </c>
      <c r="K30" s="665"/>
      <c r="L30" s="666"/>
    </row>
    <row r="31" s="51" customFormat="1" ht="18" customHeight="1" spans="1:12">
      <c r="A31" s="624" t="s">
        <v>39</v>
      </c>
      <c r="B31" s="437">
        <v>370</v>
      </c>
      <c r="C31" s="456">
        <v>370</v>
      </c>
      <c r="D31" s="625">
        <f t="shared" si="9"/>
        <v>0</v>
      </c>
      <c r="E31" s="439">
        <v>305</v>
      </c>
      <c r="F31" s="625">
        <v>-4.38871473354232</v>
      </c>
      <c r="G31" s="497">
        <f t="shared" si="10"/>
        <v>82.4324324324324</v>
      </c>
      <c r="H31" s="495">
        <v>374</v>
      </c>
      <c r="I31" s="625">
        <f t="shared" si="11"/>
        <v>1.08108108108108</v>
      </c>
      <c r="J31" s="625">
        <f t="shared" si="6"/>
        <v>101.081081081081</v>
      </c>
      <c r="K31" s="665"/>
      <c r="L31" s="666"/>
    </row>
    <row r="32" s="51" customFormat="1" ht="18" hidden="1" customHeight="1" spans="1:12">
      <c r="A32" s="624" t="s">
        <v>40</v>
      </c>
      <c r="B32" s="445"/>
      <c r="C32" s="445"/>
      <c r="D32" s="625"/>
      <c r="E32" s="111"/>
      <c r="F32" s="625" t="e">
        <v>#DIV/0!</v>
      </c>
      <c r="G32" s="497" t="e">
        <f t="shared" si="10"/>
        <v>#DIV/0!</v>
      </c>
      <c r="H32" s="437"/>
      <c r="I32" s="625" t="e">
        <f t="shared" si="11"/>
        <v>#DIV/0!</v>
      </c>
      <c r="J32" s="625" t="e">
        <f t="shared" si="6"/>
        <v>#DIV/0!</v>
      </c>
      <c r="K32" s="665"/>
      <c r="L32" s="666"/>
    </row>
    <row r="33" s="51" customFormat="1" ht="21" customHeight="1" spans="1:12">
      <c r="A33" s="624" t="s">
        <v>41</v>
      </c>
      <c r="B33" s="458">
        <v>198</v>
      </c>
      <c r="C33" s="456">
        <v>135</v>
      </c>
      <c r="D33" s="625">
        <f t="shared" ref="D33:D38" si="13">(C33-B33)/B33*100</f>
        <v>-31.8181818181818</v>
      </c>
      <c r="E33" s="439">
        <v>213</v>
      </c>
      <c r="F33" s="625">
        <v>150.588235294118</v>
      </c>
      <c r="G33" s="497">
        <f t="shared" si="10"/>
        <v>157.777777777778</v>
      </c>
      <c r="H33" s="495">
        <v>213</v>
      </c>
      <c r="I33" s="625">
        <f t="shared" si="11"/>
        <v>7.57575757575758</v>
      </c>
      <c r="J33" s="625">
        <f t="shared" si="6"/>
        <v>157.777777777778</v>
      </c>
      <c r="K33" s="665"/>
      <c r="L33" s="666"/>
    </row>
    <row r="34" s="51" customFormat="1" ht="24" customHeight="1" spans="1:12">
      <c r="A34" s="624" t="s">
        <v>42</v>
      </c>
      <c r="B34" s="458">
        <v>121</v>
      </c>
      <c r="C34" s="445">
        <v>150</v>
      </c>
      <c r="D34" s="625">
        <f t="shared" si="13"/>
        <v>23.9669421487603</v>
      </c>
      <c r="E34" s="439"/>
      <c r="F34" s="625">
        <v>-100</v>
      </c>
      <c r="G34" s="497">
        <f t="shared" si="10"/>
        <v>0</v>
      </c>
      <c r="H34" s="495"/>
      <c r="I34" s="625"/>
      <c r="J34" s="625"/>
      <c r="K34" s="665"/>
      <c r="L34" s="666"/>
    </row>
    <row r="35" s="51" customFormat="1" ht="21" customHeight="1" spans="1:12">
      <c r="A35" s="624" t="s">
        <v>43</v>
      </c>
      <c r="B35" s="445">
        <v>139</v>
      </c>
      <c r="C35" s="454">
        <v>150</v>
      </c>
      <c r="D35" s="625">
        <f t="shared" si="13"/>
        <v>7.9136690647482</v>
      </c>
      <c r="E35" s="439">
        <v>100</v>
      </c>
      <c r="F35" s="625">
        <v>-8.25688073394496</v>
      </c>
      <c r="G35" s="497">
        <f t="shared" si="10"/>
        <v>66.6666666666667</v>
      </c>
      <c r="H35" s="495">
        <v>110</v>
      </c>
      <c r="I35" s="625">
        <f>(H35-B35)/B35*100</f>
        <v>-20.863309352518</v>
      </c>
      <c r="J35" s="625">
        <f>H35/C35*100</f>
        <v>73.3333333333333</v>
      </c>
      <c r="K35" s="665"/>
      <c r="L35" s="666"/>
    </row>
    <row r="36" s="51" customFormat="1" ht="18" customHeight="1" spans="1:12">
      <c r="A36" s="627" t="s">
        <v>44</v>
      </c>
      <c r="B36" s="437">
        <v>2001</v>
      </c>
      <c r="C36" s="445">
        <v>1800</v>
      </c>
      <c r="D36" s="625">
        <f t="shared" si="13"/>
        <v>-10.0449775112444</v>
      </c>
      <c r="E36" s="439">
        <v>1683</v>
      </c>
      <c r="F36" s="625">
        <v>-4.59183673469388</v>
      </c>
      <c r="G36" s="497">
        <f t="shared" si="10"/>
        <v>93.5</v>
      </c>
      <c r="H36" s="495">
        <v>1734</v>
      </c>
      <c r="I36" s="625">
        <f>(H36-B36)/B36*100</f>
        <v>-13.3433283358321</v>
      </c>
      <c r="J36" s="625">
        <f t="shared" ref="J36:J58" si="14">H36/C36*100</f>
        <v>96.3333333333333</v>
      </c>
      <c r="K36" s="665"/>
      <c r="L36" s="666"/>
    </row>
    <row r="37" s="51" customFormat="1" ht="24" customHeight="1" spans="1:12">
      <c r="A37" s="627" t="s">
        <v>45</v>
      </c>
      <c r="B37" s="437">
        <v>4044</v>
      </c>
      <c r="C37" s="445">
        <v>4000</v>
      </c>
      <c r="D37" s="625">
        <f t="shared" si="13"/>
        <v>-1.08803165182987</v>
      </c>
      <c r="E37" s="439">
        <v>1230</v>
      </c>
      <c r="F37" s="625">
        <v>-66.5760869565217</v>
      </c>
      <c r="G37" s="497">
        <f t="shared" ref="G37:G52" si="15">E37/C37*100</f>
        <v>30.75</v>
      </c>
      <c r="H37" s="437">
        <v>1350</v>
      </c>
      <c r="I37" s="667">
        <f>(H37-B37)/B37*100</f>
        <v>-66.6172106824926</v>
      </c>
      <c r="J37" s="625">
        <f t="shared" si="14"/>
        <v>33.75</v>
      </c>
      <c r="K37" s="665"/>
      <c r="L37" s="666"/>
    </row>
    <row r="38" s="51" customFormat="1" ht="42" customHeight="1" spans="1:12">
      <c r="A38" s="630" t="s">
        <v>46</v>
      </c>
      <c r="B38" s="437">
        <v>7987</v>
      </c>
      <c r="C38" s="631">
        <v>76520</v>
      </c>
      <c r="D38" s="632">
        <f t="shared" si="13"/>
        <v>858.056842368849</v>
      </c>
      <c r="E38" s="631">
        <v>22976</v>
      </c>
      <c r="F38" s="492">
        <v>190.577968888327</v>
      </c>
      <c r="G38" s="492">
        <f t="shared" si="15"/>
        <v>30.0261369576581</v>
      </c>
      <c r="H38" s="495">
        <v>24976</v>
      </c>
      <c r="I38" s="667">
        <f t="shared" ref="I38:I52" si="16">(H38-B38)/B38*100</f>
        <v>212.708150744961</v>
      </c>
      <c r="J38" s="625">
        <f t="shared" si="14"/>
        <v>32.639832723471</v>
      </c>
      <c r="K38" s="665"/>
      <c r="L38" s="666"/>
    </row>
    <row r="39" s="51" customFormat="1" ht="18" customHeight="1" spans="1:12">
      <c r="A39" s="627" t="s">
        <v>47</v>
      </c>
      <c r="B39" s="445"/>
      <c r="C39" s="631"/>
      <c r="D39" s="625"/>
      <c r="E39" s="111"/>
      <c r="F39" s="625"/>
      <c r="G39" s="497"/>
      <c r="H39" s="495"/>
      <c r="I39" s="667"/>
      <c r="J39" s="625"/>
      <c r="K39" s="665"/>
      <c r="L39" s="666"/>
    </row>
    <row r="40" s="51" customFormat="1" ht="18" customHeight="1" spans="1:12">
      <c r="A40" s="627" t="s">
        <v>48</v>
      </c>
      <c r="B40" s="445">
        <v>57</v>
      </c>
      <c r="C40" s="461">
        <v>60</v>
      </c>
      <c r="D40" s="625">
        <f>(C40-B40)/B40*100</f>
        <v>5.26315789473684</v>
      </c>
      <c r="E40" s="439">
        <v>157</v>
      </c>
      <c r="F40" s="625">
        <v>175.438596491228</v>
      </c>
      <c r="G40" s="497">
        <f t="shared" si="15"/>
        <v>261.666666666667</v>
      </c>
      <c r="H40" s="495">
        <v>173</v>
      </c>
      <c r="I40" s="625">
        <f t="shared" si="16"/>
        <v>203.508771929825</v>
      </c>
      <c r="J40" s="625">
        <f t="shared" si="14"/>
        <v>288.333333333333</v>
      </c>
      <c r="K40" s="665"/>
      <c r="L40" s="666"/>
    </row>
    <row r="41" s="51" customFormat="1" ht="18" customHeight="1" spans="1:12">
      <c r="A41" s="627" t="s">
        <v>49</v>
      </c>
      <c r="B41" s="445">
        <v>10</v>
      </c>
      <c r="C41" s="462">
        <v>15</v>
      </c>
      <c r="D41" s="625">
        <f>(C41-B41)/B41*100</f>
        <v>50</v>
      </c>
      <c r="E41" s="439">
        <v>10</v>
      </c>
      <c r="F41" s="625">
        <v>0</v>
      </c>
      <c r="G41" s="497">
        <f t="shared" si="15"/>
        <v>66.6666666666667</v>
      </c>
      <c r="H41" s="495">
        <v>11</v>
      </c>
      <c r="I41" s="625">
        <f t="shared" si="16"/>
        <v>10</v>
      </c>
      <c r="J41" s="625">
        <f t="shared" si="14"/>
        <v>73.3333333333333</v>
      </c>
      <c r="K41" s="665"/>
      <c r="L41" s="666"/>
    </row>
    <row r="42" s="51" customFormat="1" ht="18" hidden="1" customHeight="1" spans="1:12">
      <c r="A42" s="626" t="s">
        <v>50</v>
      </c>
      <c r="B42" s="111"/>
      <c r="C42" s="111"/>
      <c r="D42" s="625" t="e">
        <f t="shared" ref="D42:D52" si="17">(C42-B42)/B42*100</f>
        <v>#DIV/0!</v>
      </c>
      <c r="E42" s="111"/>
      <c r="F42" s="625" t="e">
        <v>#DIV/0!</v>
      </c>
      <c r="G42" s="497" t="e">
        <f t="shared" si="15"/>
        <v>#DIV/0!</v>
      </c>
      <c r="H42" s="654"/>
      <c r="I42" s="625" t="e">
        <f t="shared" si="16"/>
        <v>#DIV/0!</v>
      </c>
      <c r="J42" s="625" t="e">
        <f t="shared" si="14"/>
        <v>#DIV/0!</v>
      </c>
      <c r="K42" s="665"/>
      <c r="L42" s="666"/>
    </row>
    <row r="43" s="51" customFormat="1" ht="18" hidden="1" customHeight="1" spans="1:12">
      <c r="A43" s="627" t="s">
        <v>51</v>
      </c>
      <c r="B43" s="111"/>
      <c r="C43" s="111"/>
      <c r="D43" s="625" t="e">
        <f t="shared" si="17"/>
        <v>#DIV/0!</v>
      </c>
      <c r="E43" s="111"/>
      <c r="F43" s="625" t="e">
        <v>#DIV/0!</v>
      </c>
      <c r="G43" s="497" t="e">
        <f t="shared" si="15"/>
        <v>#DIV/0!</v>
      </c>
      <c r="H43" s="654"/>
      <c r="I43" s="625" t="e">
        <f t="shared" si="16"/>
        <v>#DIV/0!</v>
      </c>
      <c r="J43" s="625" t="e">
        <f t="shared" si="14"/>
        <v>#DIV/0!</v>
      </c>
      <c r="K43" s="665"/>
      <c r="L43" s="666"/>
    </row>
    <row r="44" s="51" customFormat="1" ht="18" hidden="1" customHeight="1" spans="1:12">
      <c r="A44" s="627" t="s">
        <v>52</v>
      </c>
      <c r="B44" s="111"/>
      <c r="C44" s="111"/>
      <c r="D44" s="625" t="e">
        <f t="shared" si="17"/>
        <v>#DIV/0!</v>
      </c>
      <c r="E44" s="111"/>
      <c r="F44" s="625" t="e">
        <v>#DIV/0!</v>
      </c>
      <c r="G44" s="497" t="e">
        <f t="shared" si="15"/>
        <v>#DIV/0!</v>
      </c>
      <c r="H44" s="654"/>
      <c r="I44" s="625" t="e">
        <f t="shared" si="16"/>
        <v>#DIV/0!</v>
      </c>
      <c r="J44" s="625" t="e">
        <f t="shared" si="14"/>
        <v>#DIV/0!</v>
      </c>
      <c r="K44" s="665"/>
      <c r="L44" s="666"/>
    </row>
    <row r="45" s="51" customFormat="1" ht="18" hidden="1" customHeight="1" spans="1:12">
      <c r="A45" s="627" t="s">
        <v>53</v>
      </c>
      <c r="B45" s="111"/>
      <c r="C45" s="111"/>
      <c r="D45" s="625" t="e">
        <f t="shared" si="17"/>
        <v>#DIV/0!</v>
      </c>
      <c r="E45" s="111"/>
      <c r="F45" s="625" t="e">
        <v>#DIV/0!</v>
      </c>
      <c r="G45" s="497" t="e">
        <f t="shared" si="15"/>
        <v>#DIV/0!</v>
      </c>
      <c r="H45" s="654"/>
      <c r="I45" s="625" t="e">
        <f t="shared" si="16"/>
        <v>#DIV/0!</v>
      </c>
      <c r="J45" s="625" t="e">
        <f t="shared" si="14"/>
        <v>#DIV/0!</v>
      </c>
      <c r="K45" s="665"/>
      <c r="L45" s="666"/>
    </row>
    <row r="46" s="51" customFormat="1" ht="18" hidden="1" customHeight="1" spans="1:12">
      <c r="A46" s="627" t="s">
        <v>54</v>
      </c>
      <c r="B46" s="111"/>
      <c r="C46" s="111"/>
      <c r="D46" s="625" t="e">
        <f t="shared" si="17"/>
        <v>#DIV/0!</v>
      </c>
      <c r="E46" s="111"/>
      <c r="F46" s="625" t="e">
        <v>#DIV/0!</v>
      </c>
      <c r="G46" s="497" t="e">
        <f t="shared" si="15"/>
        <v>#DIV/0!</v>
      </c>
      <c r="H46" s="654"/>
      <c r="I46" s="625" t="e">
        <f t="shared" si="16"/>
        <v>#DIV/0!</v>
      </c>
      <c r="J46" s="625" t="e">
        <f t="shared" si="14"/>
        <v>#DIV/0!</v>
      </c>
      <c r="K46" s="665"/>
      <c r="L46" s="666"/>
    </row>
    <row r="47" s="51" customFormat="1" ht="18" hidden="1" customHeight="1" spans="1:12">
      <c r="A47" s="633"/>
      <c r="B47" s="111"/>
      <c r="C47" s="111"/>
      <c r="D47" s="625" t="e">
        <f t="shared" si="17"/>
        <v>#DIV/0!</v>
      </c>
      <c r="E47" s="111"/>
      <c r="F47" s="625" t="e">
        <v>#DIV/0!</v>
      </c>
      <c r="G47" s="497" t="e">
        <f t="shared" si="15"/>
        <v>#DIV/0!</v>
      </c>
      <c r="H47" s="654"/>
      <c r="I47" s="625" t="e">
        <f t="shared" si="16"/>
        <v>#DIV/0!</v>
      </c>
      <c r="J47" s="625" t="e">
        <f t="shared" si="14"/>
        <v>#DIV/0!</v>
      </c>
      <c r="K47" s="665"/>
      <c r="L47" s="666"/>
    </row>
    <row r="48" s="50" customFormat="1" ht="18" customHeight="1" spans="1:12">
      <c r="A48" s="620" t="s">
        <v>55</v>
      </c>
      <c r="B48" s="108">
        <f>SUM(B49:B53)</f>
        <v>14788</v>
      </c>
      <c r="C48" s="108">
        <f>SUM(C49:C52)</f>
        <v>16261</v>
      </c>
      <c r="D48" s="634">
        <f t="shared" si="17"/>
        <v>9.96077901000812</v>
      </c>
      <c r="E48" s="108">
        <f>SUM(E49:E53)</f>
        <v>13433</v>
      </c>
      <c r="F48" s="634">
        <v>0.893796004206099</v>
      </c>
      <c r="G48" s="652">
        <f t="shared" si="15"/>
        <v>82.6086956521739</v>
      </c>
      <c r="H48" s="108">
        <f>SUM(H49:H52)</f>
        <v>14752</v>
      </c>
      <c r="I48" s="634">
        <f t="shared" si="16"/>
        <v>-0.24344062753584</v>
      </c>
      <c r="J48" s="634">
        <f t="shared" si="14"/>
        <v>90.7201279134125</v>
      </c>
      <c r="K48" s="665"/>
      <c r="L48" s="666"/>
    </row>
    <row r="49" s="51" customFormat="1" ht="18" customHeight="1" spans="1:12">
      <c r="A49" s="635" t="s">
        <v>56</v>
      </c>
      <c r="B49" s="437">
        <v>9767</v>
      </c>
      <c r="C49" s="445">
        <v>12300</v>
      </c>
      <c r="D49" s="625">
        <f t="shared" si="17"/>
        <v>25.9342684550015</v>
      </c>
      <c r="E49" s="439">
        <v>10122</v>
      </c>
      <c r="F49" s="625">
        <v>19.5323571091167</v>
      </c>
      <c r="G49" s="497">
        <f t="shared" si="15"/>
        <v>82.2926829268293</v>
      </c>
      <c r="H49" s="495">
        <f>11188</f>
        <v>11188</v>
      </c>
      <c r="I49" s="625">
        <f t="shared" si="16"/>
        <v>14.5489915019965</v>
      </c>
      <c r="J49" s="625">
        <f t="shared" si="14"/>
        <v>90.9593495934959</v>
      </c>
      <c r="K49" s="665"/>
      <c r="L49" s="666"/>
    </row>
    <row r="50" s="51" customFormat="1" ht="27" customHeight="1" spans="1:12">
      <c r="A50" s="636" t="s">
        <v>57</v>
      </c>
      <c r="B50" s="439">
        <v>7</v>
      </c>
      <c r="C50" s="445">
        <v>1</v>
      </c>
      <c r="D50" s="625">
        <f t="shared" si="17"/>
        <v>-85.7142857142857</v>
      </c>
      <c r="E50" s="439">
        <v>12</v>
      </c>
      <c r="F50" s="625">
        <v>100</v>
      </c>
      <c r="G50" s="497">
        <f t="shared" si="15"/>
        <v>1200</v>
      </c>
      <c r="H50" s="495">
        <v>12</v>
      </c>
      <c r="I50" s="625">
        <f t="shared" si="16"/>
        <v>71.4285714285714</v>
      </c>
      <c r="J50" s="625">
        <f t="shared" si="14"/>
        <v>1200</v>
      </c>
      <c r="K50" s="665"/>
      <c r="L50" s="666"/>
    </row>
    <row r="51" s="51" customFormat="1" ht="18" customHeight="1" spans="1:12">
      <c r="A51" s="637" t="s">
        <v>58</v>
      </c>
      <c r="B51" s="439">
        <v>4227</v>
      </c>
      <c r="C51" s="445">
        <v>2880</v>
      </c>
      <c r="D51" s="625">
        <f t="shared" si="17"/>
        <v>-31.8665720369056</v>
      </c>
      <c r="E51" s="439">
        <v>2361</v>
      </c>
      <c r="F51" s="625">
        <v>-43.5302559196365</v>
      </c>
      <c r="G51" s="497">
        <f t="shared" si="15"/>
        <v>81.9791666666667</v>
      </c>
      <c r="H51" s="495">
        <v>2433</v>
      </c>
      <c r="I51" s="625">
        <f t="shared" si="16"/>
        <v>-42.4414478353442</v>
      </c>
      <c r="J51" s="625">
        <f t="shared" si="14"/>
        <v>84.4791666666667</v>
      </c>
      <c r="K51" s="665"/>
      <c r="L51" s="666"/>
    </row>
    <row r="52" s="51" customFormat="1" ht="18" customHeight="1" spans="1:12">
      <c r="A52" s="637" t="s">
        <v>59</v>
      </c>
      <c r="B52" s="439">
        <v>787</v>
      </c>
      <c r="C52" s="445">
        <v>1080</v>
      </c>
      <c r="D52" s="625">
        <f t="shared" si="17"/>
        <v>37.2299872935197</v>
      </c>
      <c r="E52" s="439">
        <v>938</v>
      </c>
      <c r="F52" s="625">
        <v>42.3368740515933</v>
      </c>
      <c r="G52" s="497">
        <f t="shared" si="15"/>
        <v>86.8518518518518</v>
      </c>
      <c r="H52" s="495">
        <v>1119</v>
      </c>
      <c r="I52" s="625">
        <f t="shared" si="16"/>
        <v>42.1855146124524</v>
      </c>
      <c r="J52" s="625">
        <f t="shared" si="14"/>
        <v>103.611111111111</v>
      </c>
      <c r="K52" s="665"/>
      <c r="L52" s="666"/>
    </row>
    <row r="53" s="51" customFormat="1" ht="33" customHeight="1" spans="1:12">
      <c r="A53" s="637" t="s">
        <v>60</v>
      </c>
      <c r="B53" s="439"/>
      <c r="C53" s="445"/>
      <c r="D53" s="625"/>
      <c r="E53" s="439"/>
      <c r="F53" s="625"/>
      <c r="G53" s="497"/>
      <c r="H53" s="495"/>
      <c r="I53" s="667"/>
      <c r="J53" s="625"/>
      <c r="K53" s="665"/>
      <c r="L53" s="666"/>
    </row>
    <row r="54" s="50" customFormat="1" ht="18" customHeight="1" spans="1:12">
      <c r="A54" s="620" t="s">
        <v>61</v>
      </c>
      <c r="B54" s="108">
        <f>SUM(B55:B59)</f>
        <v>4502</v>
      </c>
      <c r="C54" s="108">
        <f>SUM(C55:C58)</f>
        <v>6653</v>
      </c>
      <c r="D54" s="634">
        <f>(C54-B54)/B54*100</f>
        <v>47.7787649933363</v>
      </c>
      <c r="E54" s="108">
        <f>SUM(E55:E59)</f>
        <v>4702</v>
      </c>
      <c r="F54" s="634">
        <v>17.1400099651221</v>
      </c>
      <c r="G54" s="652">
        <f>E54/C54*100</f>
        <v>70.674883511198</v>
      </c>
      <c r="H54" s="108">
        <f>SUM(H55:H58)</f>
        <v>5149</v>
      </c>
      <c r="I54" s="669">
        <f>(H54-B54)/B54*100</f>
        <v>14.3713904931142</v>
      </c>
      <c r="J54" s="634">
        <f t="shared" si="14"/>
        <v>77.3936569968435</v>
      </c>
      <c r="K54" s="665"/>
      <c r="L54" s="666"/>
    </row>
    <row r="55" s="51" customFormat="1" ht="25.5" customHeight="1" spans="1:12">
      <c r="A55" s="638" t="s">
        <v>62</v>
      </c>
      <c r="B55" s="439">
        <v>3573</v>
      </c>
      <c r="C55" s="445">
        <v>5828</v>
      </c>
      <c r="D55" s="625">
        <f>(C55-B55)/B55*100</f>
        <v>63.1122306185278</v>
      </c>
      <c r="E55" s="439">
        <v>4073</v>
      </c>
      <c r="F55" s="625">
        <v>30.336</v>
      </c>
      <c r="G55" s="497">
        <f>E55/C55*100</f>
        <v>69.8867536032944</v>
      </c>
      <c r="H55" s="495">
        <v>4457</v>
      </c>
      <c r="I55" s="625">
        <f>(H55-B55)/B55*100</f>
        <v>24.7411139098797</v>
      </c>
      <c r="J55" s="625">
        <f t="shared" si="14"/>
        <v>76.4756348661633</v>
      </c>
      <c r="K55" s="665"/>
      <c r="L55" s="666"/>
    </row>
    <row r="56" s="51" customFormat="1" ht="18" customHeight="1" spans="1:12">
      <c r="A56" s="637" t="s">
        <v>63</v>
      </c>
      <c r="B56" s="439">
        <v>697</v>
      </c>
      <c r="C56" s="445">
        <v>480</v>
      </c>
      <c r="D56" s="625">
        <f>(C56-B56)/B56*100</f>
        <v>-31.1334289813486</v>
      </c>
      <c r="E56" s="439">
        <v>365</v>
      </c>
      <c r="F56" s="625">
        <v>-47.0246734397678</v>
      </c>
      <c r="G56" s="497">
        <f>E56/C56*100</f>
        <v>76.0416666666667</v>
      </c>
      <c r="H56" s="495">
        <v>383</v>
      </c>
      <c r="I56" s="625">
        <f>(H56-B56)/B56*100</f>
        <v>-45.0502152080344</v>
      </c>
      <c r="J56" s="625">
        <f t="shared" si="14"/>
        <v>79.7916666666667</v>
      </c>
      <c r="K56" s="665"/>
      <c r="L56" s="666"/>
    </row>
    <row r="57" s="51" customFormat="1" ht="18" customHeight="1" spans="1:12">
      <c r="A57" s="637" t="s">
        <v>64</v>
      </c>
      <c r="B57" s="439">
        <v>197</v>
      </c>
      <c r="C57" s="445">
        <v>270</v>
      </c>
      <c r="D57" s="625">
        <f>(C57-B57)/B57*100</f>
        <v>37.0558375634518</v>
      </c>
      <c r="E57" s="439">
        <v>235</v>
      </c>
      <c r="F57" s="625">
        <v>42.4242424242424</v>
      </c>
      <c r="G57" s="497">
        <f>E57/C57*100</f>
        <v>87.037037037037</v>
      </c>
      <c r="H57" s="495">
        <v>280</v>
      </c>
      <c r="I57" s="625">
        <f>(H57-B57)/B57*100</f>
        <v>42.1319796954315</v>
      </c>
      <c r="J57" s="625">
        <f t="shared" si="14"/>
        <v>103.703703703704</v>
      </c>
      <c r="K57" s="665"/>
      <c r="L57" s="666"/>
    </row>
    <row r="58" s="51" customFormat="1" ht="18" customHeight="1" spans="1:12">
      <c r="A58" s="637" t="s">
        <v>65</v>
      </c>
      <c r="B58" s="439">
        <v>35</v>
      </c>
      <c r="C58" s="445">
        <v>75</v>
      </c>
      <c r="D58" s="625">
        <f>(C58-B58)/B58*100</f>
        <v>114.285714285714</v>
      </c>
      <c r="E58" s="439">
        <v>29</v>
      </c>
      <c r="F58" s="625">
        <v>-17.1428571428571</v>
      </c>
      <c r="G58" s="497">
        <f>E58/C58*100</f>
        <v>38.6666666666667</v>
      </c>
      <c r="H58" s="495">
        <v>29</v>
      </c>
      <c r="I58" s="625">
        <f>(H58-B58)/B58*100</f>
        <v>-17.1428571428571</v>
      </c>
      <c r="J58" s="625">
        <f t="shared" si="14"/>
        <v>38.6666666666667</v>
      </c>
      <c r="K58" s="665"/>
      <c r="L58" s="666"/>
    </row>
    <row r="59" customHeight="1" spans="1:12">
      <c r="A59" s="637" t="s">
        <v>66</v>
      </c>
      <c r="B59" s="639"/>
      <c r="C59" s="640"/>
      <c r="D59" s="641"/>
      <c r="E59" s="439"/>
      <c r="F59" s="625"/>
      <c r="G59" s="655"/>
      <c r="H59" s="654"/>
      <c r="I59" s="640"/>
      <c r="J59" s="664"/>
      <c r="L59" s="666"/>
    </row>
    <row r="65" customHeight="1" spans="1:1">
      <c r="A65" s="670"/>
    </row>
    <row r="66" customHeight="1" spans="1:1">
      <c r="A66" s="670"/>
    </row>
    <row r="67" customHeight="1" spans="1:1">
      <c r="A67" s="670"/>
    </row>
    <row r="68" customHeight="1" spans="1:1">
      <c r="A68" s="670"/>
    </row>
    <row r="69" customHeight="1" spans="1:1">
      <c r="A69" s="670"/>
    </row>
    <row r="71" customHeight="1" spans="1:1">
      <c r="A71" s="670"/>
    </row>
    <row r="72" customHeight="1" spans="1:1">
      <c r="A72" s="670"/>
    </row>
    <row r="73" customHeight="1" spans="1:1">
      <c r="A73" s="670"/>
    </row>
    <row r="74" customHeight="1" spans="1:1">
      <c r="A74" s="670"/>
    </row>
    <row r="75" customHeight="1" spans="1:1">
      <c r="A75" s="670"/>
    </row>
    <row r="76" customHeight="1" spans="1:1">
      <c r="A76" s="670"/>
    </row>
    <row r="77" customHeight="1" spans="1:1">
      <c r="A77" s="670"/>
    </row>
    <row r="78" customHeight="1" spans="1:1">
      <c r="A78" s="670"/>
    </row>
    <row r="79" customHeight="1" spans="1:1">
      <c r="A79" s="670"/>
    </row>
    <row r="80" customHeight="1" spans="1:1">
      <c r="A80" s="670"/>
    </row>
    <row r="81" customHeight="1" spans="1:1">
      <c r="A81" s="670"/>
    </row>
    <row r="82" customHeight="1" spans="1:1">
      <c r="A82" s="670"/>
    </row>
  </sheetData>
  <mergeCells count="10">
    <mergeCell ref="A2:J2"/>
    <mergeCell ref="B3:D3"/>
    <mergeCell ref="H3:J3"/>
    <mergeCell ref="C4:D4"/>
    <mergeCell ref="E4:G4"/>
    <mergeCell ref="H4:I4"/>
    <mergeCell ref="A4:A5"/>
    <mergeCell ref="B4:B5"/>
    <mergeCell ref="J4:J5"/>
    <mergeCell ref="K4:K5"/>
  </mergeCells>
  <pageMargins left="0.196527777777778" right="0.118055555555556" top="0.314583333333333" bottom="0.550694444444444" header="0.236111111111111" footer="0.236111111111111"/>
  <pageSetup paperSize="9" scale="86" fitToHeight="0"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11"/>
  <sheetViews>
    <sheetView workbookViewId="0">
      <pane ySplit="6" topLeftCell="A38" activePane="bottomLeft" state="frozenSplit"/>
      <selection/>
      <selection pane="bottomLeft" activeCell="A2" sqref="A2:R2"/>
    </sheetView>
  </sheetViews>
  <sheetFormatPr defaultColWidth="12" defaultRowHeight="20.1" customHeight="1"/>
  <cols>
    <col min="1" max="1" width="22.5" style="414" customWidth="1"/>
    <col min="2" max="2" width="14.3333333333333" style="415" customWidth="1"/>
    <col min="3" max="3" width="14.1666666666667" style="416" customWidth="1"/>
    <col min="4" max="4" width="14.3333333333333" style="415" customWidth="1"/>
    <col min="5" max="5" width="14.3333333333333" style="417" customWidth="1"/>
    <col min="6" max="6" width="14.3333333333333" style="415" customWidth="1"/>
    <col min="7" max="7" width="17.1666666666667" style="416" customWidth="1"/>
    <col min="8" max="8" width="17.1666666666667" style="418" customWidth="1"/>
    <col min="9" max="9" width="15" style="418" customWidth="1"/>
    <col min="10" max="10" width="25.8333333333333" style="419" customWidth="1"/>
    <col min="11" max="11" width="12.6666666666667" style="420" customWidth="1"/>
    <col min="12" max="12" width="13.3333333333333" style="420" customWidth="1"/>
    <col min="13" max="13" width="16.3333333333333" style="421" customWidth="1"/>
    <col min="14" max="14" width="16.3333333333333" style="418" customWidth="1"/>
    <col min="15" max="15" width="15.3333333333333" style="422" customWidth="1"/>
    <col min="16" max="16" width="15.3333333333333" style="420" customWidth="1"/>
    <col min="17" max="17" width="14.6666666666667" style="423" customWidth="1"/>
    <col min="18" max="18" width="11.6666666666667" style="424" customWidth="1"/>
    <col min="19" max="19" width="13" style="410"/>
    <col min="20" max="249" width="12" style="410"/>
    <col min="250" max="250" width="9.33333333333333" style="411" customWidth="1"/>
    <col min="251" max="16384" width="12" style="410"/>
  </cols>
  <sheetData>
    <row r="1" s="408" customFormat="1" ht="21" customHeight="1" spans="1:18">
      <c r="A1" s="425" t="s">
        <v>67</v>
      </c>
      <c r="B1" s="426"/>
      <c r="C1" s="427"/>
      <c r="D1" s="426"/>
      <c r="E1" s="478"/>
      <c r="F1" s="426"/>
      <c r="G1" s="427"/>
      <c r="H1" s="479"/>
      <c r="I1" s="479"/>
      <c r="J1" s="506"/>
      <c r="K1" s="427"/>
      <c r="L1" s="427"/>
      <c r="M1" s="536"/>
      <c r="N1" s="479"/>
      <c r="O1" s="537"/>
      <c r="P1" s="427"/>
      <c r="Q1" s="562"/>
      <c r="R1" s="563"/>
    </row>
    <row r="2" s="408" customFormat="1" ht="30" customHeight="1" spans="1:18">
      <c r="A2" s="428" t="s">
        <v>68</v>
      </c>
      <c r="B2" s="428"/>
      <c r="C2" s="428"/>
      <c r="D2" s="428"/>
      <c r="E2" s="480"/>
      <c r="F2" s="428"/>
      <c r="G2" s="428"/>
      <c r="H2" s="428"/>
      <c r="I2" s="428"/>
      <c r="J2" s="428"/>
      <c r="K2" s="428"/>
      <c r="L2" s="428"/>
      <c r="M2" s="428"/>
      <c r="N2" s="428"/>
      <c r="O2" s="428"/>
      <c r="P2" s="428"/>
      <c r="Q2" s="428"/>
      <c r="R2" s="428"/>
    </row>
    <row r="3" s="409" customFormat="1" ht="20.25" customHeight="1" spans="1:18">
      <c r="A3" s="429" t="s">
        <v>69</v>
      </c>
      <c r="B3" s="429"/>
      <c r="C3" s="430"/>
      <c r="D3" s="429"/>
      <c r="E3" s="481"/>
      <c r="F3" s="482"/>
      <c r="G3" s="430"/>
      <c r="H3" s="483"/>
      <c r="I3" s="483"/>
      <c r="J3" s="507"/>
      <c r="K3" s="508"/>
      <c r="L3" s="509"/>
      <c r="M3" s="538"/>
      <c r="N3" s="539"/>
      <c r="O3" s="540" t="s">
        <v>70</v>
      </c>
      <c r="P3" s="540"/>
      <c r="Q3" s="540"/>
      <c r="R3" s="540"/>
    </row>
    <row r="4" s="409" customFormat="1" ht="20.25" customHeight="1" spans="1:18">
      <c r="A4" s="431" t="s">
        <v>71</v>
      </c>
      <c r="B4" s="431" t="s">
        <v>72</v>
      </c>
      <c r="C4" s="432" t="s">
        <v>73</v>
      </c>
      <c r="D4" s="431" t="s">
        <v>74</v>
      </c>
      <c r="E4" s="484"/>
      <c r="F4" s="485"/>
      <c r="G4" s="486" t="s">
        <v>75</v>
      </c>
      <c r="H4" s="487" t="s">
        <v>76</v>
      </c>
      <c r="I4" s="487" t="s">
        <v>77</v>
      </c>
      <c r="J4" s="431" t="s">
        <v>71</v>
      </c>
      <c r="K4" s="510" t="s">
        <v>78</v>
      </c>
      <c r="L4" s="511" t="s">
        <v>79</v>
      </c>
      <c r="M4" s="541"/>
      <c r="N4" s="542"/>
      <c r="O4" s="543" t="s">
        <v>80</v>
      </c>
      <c r="P4" s="543"/>
      <c r="Q4" s="543"/>
      <c r="R4" s="543"/>
    </row>
    <row r="5" s="410" customFormat="1" ht="18.75" customHeight="1" spans="1:250">
      <c r="A5" s="431"/>
      <c r="B5" s="431"/>
      <c r="C5" s="432"/>
      <c r="D5" s="433" t="s">
        <v>10</v>
      </c>
      <c r="E5" s="488" t="s">
        <v>12</v>
      </c>
      <c r="F5" s="489" t="s">
        <v>13</v>
      </c>
      <c r="G5" s="486"/>
      <c r="H5" s="487"/>
      <c r="I5" s="487"/>
      <c r="J5" s="431"/>
      <c r="K5" s="510"/>
      <c r="L5" s="433" t="s">
        <v>10</v>
      </c>
      <c r="M5" s="488" t="s">
        <v>12</v>
      </c>
      <c r="N5" s="544" t="s">
        <v>13</v>
      </c>
      <c r="O5" s="545" t="s">
        <v>10</v>
      </c>
      <c r="P5" s="546" t="s">
        <v>81</v>
      </c>
      <c r="Q5" s="487" t="s">
        <v>82</v>
      </c>
      <c r="R5" s="564" t="s">
        <v>83</v>
      </c>
      <c r="IP5" s="411"/>
    </row>
    <row r="6" s="410" customFormat="1" ht="27" customHeight="1" spans="1:250">
      <c r="A6" s="431"/>
      <c r="B6" s="431"/>
      <c r="C6" s="432"/>
      <c r="D6" s="434"/>
      <c r="E6" s="490"/>
      <c r="F6" s="491"/>
      <c r="G6" s="486"/>
      <c r="H6" s="487"/>
      <c r="I6" s="487"/>
      <c r="J6" s="431"/>
      <c r="K6" s="510"/>
      <c r="L6" s="434"/>
      <c r="M6" s="490"/>
      <c r="N6" s="547"/>
      <c r="O6" s="545"/>
      <c r="P6" s="546"/>
      <c r="Q6" s="487"/>
      <c r="R6" s="564"/>
      <c r="IP6" s="411"/>
    </row>
    <row r="7" s="410" customFormat="1" ht="35.1" customHeight="1" spans="1:250">
      <c r="A7" s="435" t="s">
        <v>19</v>
      </c>
      <c r="B7" s="436">
        <v>6194</v>
      </c>
      <c r="C7" s="437">
        <v>7865</v>
      </c>
      <c r="D7" s="438">
        <v>6049</v>
      </c>
      <c r="E7" s="492">
        <v>13.1711880261927</v>
      </c>
      <c r="F7" s="493">
        <f t="shared" ref="F7:F56" si="0">D7/C7*100</f>
        <v>76.9103623649078</v>
      </c>
      <c r="G7" s="437">
        <v>6616</v>
      </c>
      <c r="H7" s="494">
        <f t="shared" ref="H7:H56" si="1">(G7-B7)/B7*100</f>
        <v>6.81304488214401</v>
      </c>
      <c r="I7" s="494">
        <f t="shared" ref="I7:I56" si="2">G7/C7*100</f>
        <v>84.1195168467896</v>
      </c>
      <c r="J7" s="512" t="s">
        <v>84</v>
      </c>
      <c r="K7" s="513">
        <v>22256</v>
      </c>
      <c r="L7" s="513">
        <v>20767</v>
      </c>
      <c r="M7" s="548">
        <v>52.9121566894927</v>
      </c>
      <c r="N7" s="549">
        <f>L7/K7*100</f>
        <v>93.30966930266</v>
      </c>
      <c r="O7" s="514">
        <v>24371</v>
      </c>
      <c r="P7" s="513">
        <v>15955</v>
      </c>
      <c r="Q7" s="565">
        <f t="shared" ref="Q7:Q25" si="3">(O7-P7)/P7*100</f>
        <v>52.748354747728</v>
      </c>
      <c r="R7" s="566">
        <f t="shared" ref="R7:R20" si="4">O7/K7*100</f>
        <v>109.503055355859</v>
      </c>
      <c r="IP7" s="411"/>
    </row>
    <row r="8" s="410" customFormat="1" ht="30" customHeight="1" spans="1:250">
      <c r="A8" s="435" t="s">
        <v>20</v>
      </c>
      <c r="B8" s="437">
        <v>2092</v>
      </c>
      <c r="C8" s="437">
        <v>1440</v>
      </c>
      <c r="D8" s="439">
        <v>1094</v>
      </c>
      <c r="E8" s="492">
        <v>-47.1242145964234</v>
      </c>
      <c r="F8" s="493">
        <f t="shared" si="0"/>
        <v>75.9722222222222</v>
      </c>
      <c r="G8" s="495">
        <v>1149</v>
      </c>
      <c r="H8" s="494">
        <f t="shared" si="1"/>
        <v>-45.0764818355641</v>
      </c>
      <c r="I8" s="494">
        <f t="shared" si="2"/>
        <v>79.7916666666667</v>
      </c>
      <c r="J8" s="512" t="s">
        <v>85</v>
      </c>
      <c r="K8" s="513">
        <v>265</v>
      </c>
      <c r="L8" s="513">
        <v>195</v>
      </c>
      <c r="M8" s="548">
        <v>41.304347826087</v>
      </c>
      <c r="N8" s="549">
        <f t="shared" ref="N8:N32" si="5">L8/K8*100</f>
        <v>73.5849056603774</v>
      </c>
      <c r="O8" s="514">
        <v>224</v>
      </c>
      <c r="P8" s="513">
        <v>293</v>
      </c>
      <c r="Q8" s="565">
        <f t="shared" si="3"/>
        <v>-23.5494880546075</v>
      </c>
      <c r="R8" s="566">
        <f t="shared" si="4"/>
        <v>84.5283018867925</v>
      </c>
      <c r="IP8" s="411"/>
    </row>
    <row r="9" s="410" customFormat="1" ht="30" customHeight="1" spans="1:250">
      <c r="A9" s="440" t="s">
        <v>21</v>
      </c>
      <c r="B9" s="437">
        <v>328</v>
      </c>
      <c r="C9" s="437">
        <v>450</v>
      </c>
      <c r="D9" s="439">
        <v>391</v>
      </c>
      <c r="E9" s="492">
        <v>43.2234432234432</v>
      </c>
      <c r="F9" s="493">
        <f t="shared" si="0"/>
        <v>86.8888888888889</v>
      </c>
      <c r="G9" s="495">
        <v>466.25</v>
      </c>
      <c r="H9" s="494">
        <f t="shared" si="1"/>
        <v>42.1493902439024</v>
      </c>
      <c r="I9" s="494">
        <f t="shared" si="2"/>
        <v>103.611111111111</v>
      </c>
      <c r="J9" s="512" t="s">
        <v>86</v>
      </c>
      <c r="K9" s="513">
        <v>8931</v>
      </c>
      <c r="L9" s="513">
        <v>8150</v>
      </c>
      <c r="M9" s="548">
        <v>50.7305344923248</v>
      </c>
      <c r="N9" s="549">
        <f t="shared" si="5"/>
        <v>91.2551785914231</v>
      </c>
      <c r="O9" s="514">
        <v>10199</v>
      </c>
      <c r="P9" s="513">
        <v>6003</v>
      </c>
      <c r="Q9" s="565">
        <f t="shared" si="3"/>
        <v>69.8983841412627</v>
      </c>
      <c r="R9" s="566">
        <f t="shared" si="4"/>
        <v>114.197738215205</v>
      </c>
      <c r="IP9" s="411"/>
    </row>
    <row r="10" s="411" customFormat="1" ht="30" customHeight="1" spans="1:18">
      <c r="A10" s="440" t="s">
        <v>22</v>
      </c>
      <c r="B10" s="437">
        <v>1063</v>
      </c>
      <c r="C10" s="437">
        <v>850</v>
      </c>
      <c r="D10" s="439">
        <v>318</v>
      </c>
      <c r="E10" s="492">
        <v>-63.1090487238979</v>
      </c>
      <c r="F10" s="493">
        <f t="shared" si="0"/>
        <v>37.4117647058824</v>
      </c>
      <c r="G10" s="495">
        <v>458</v>
      </c>
      <c r="H10" s="494">
        <f t="shared" si="1"/>
        <v>-56.9143932267168</v>
      </c>
      <c r="I10" s="494">
        <f t="shared" si="2"/>
        <v>53.8823529411765</v>
      </c>
      <c r="J10" s="512" t="s">
        <v>87</v>
      </c>
      <c r="K10" s="513">
        <v>52870</v>
      </c>
      <c r="L10" s="513">
        <v>41242</v>
      </c>
      <c r="M10" s="548">
        <v>14.1394293305289</v>
      </c>
      <c r="N10" s="549">
        <f t="shared" si="5"/>
        <v>78.0064308681672</v>
      </c>
      <c r="O10" s="514">
        <v>52871</v>
      </c>
      <c r="P10" s="513">
        <v>42539</v>
      </c>
      <c r="Q10" s="565">
        <f t="shared" si="3"/>
        <v>24.2883001480994</v>
      </c>
      <c r="R10" s="566">
        <f t="shared" si="4"/>
        <v>100.001891431814</v>
      </c>
    </row>
    <row r="11" s="410" customFormat="1" ht="30" customHeight="1" spans="1:18">
      <c r="A11" s="441" t="s">
        <v>23</v>
      </c>
      <c r="B11" s="437">
        <v>939</v>
      </c>
      <c r="C11" s="437">
        <v>1300</v>
      </c>
      <c r="D11" s="439">
        <v>766</v>
      </c>
      <c r="E11" s="492">
        <v>-5.54870530209618</v>
      </c>
      <c r="F11" s="493">
        <f t="shared" si="0"/>
        <v>58.9230769230769</v>
      </c>
      <c r="G11" s="495">
        <v>870</v>
      </c>
      <c r="H11" s="494">
        <f t="shared" si="1"/>
        <v>-7.3482428115016</v>
      </c>
      <c r="I11" s="494">
        <f t="shared" si="2"/>
        <v>66.9230769230769</v>
      </c>
      <c r="J11" s="512" t="s">
        <v>88</v>
      </c>
      <c r="K11" s="514">
        <v>885</v>
      </c>
      <c r="L11" s="513">
        <v>172</v>
      </c>
      <c r="M11" s="548">
        <v>319.512195121951</v>
      </c>
      <c r="N11" s="549">
        <f t="shared" si="5"/>
        <v>19.4350282485876</v>
      </c>
      <c r="O11" s="514">
        <v>1348</v>
      </c>
      <c r="P11" s="514">
        <v>77</v>
      </c>
      <c r="Q11" s="565">
        <f t="shared" si="3"/>
        <v>1650.64935064935</v>
      </c>
      <c r="R11" s="566">
        <f t="shared" si="4"/>
        <v>152.316384180791</v>
      </c>
    </row>
    <row r="12" s="410" customFormat="1" ht="30" customHeight="1" spans="1:250">
      <c r="A12" s="442" t="s">
        <v>24</v>
      </c>
      <c r="B12" s="437">
        <v>724</v>
      </c>
      <c r="C12" s="437">
        <v>640</v>
      </c>
      <c r="D12" s="439">
        <v>608</v>
      </c>
      <c r="E12" s="492">
        <v>32.4618736383442</v>
      </c>
      <c r="F12" s="493">
        <f t="shared" si="0"/>
        <v>95</v>
      </c>
      <c r="G12" s="495">
        <v>913</v>
      </c>
      <c r="H12" s="494">
        <f t="shared" si="1"/>
        <v>26.1049723756906</v>
      </c>
      <c r="I12" s="494">
        <f t="shared" si="2"/>
        <v>142.65625</v>
      </c>
      <c r="J12" s="512" t="s">
        <v>89</v>
      </c>
      <c r="K12" s="513">
        <v>1867</v>
      </c>
      <c r="L12" s="513">
        <v>841</v>
      </c>
      <c r="M12" s="548">
        <v>-5.07900677200903</v>
      </c>
      <c r="N12" s="549">
        <f t="shared" si="5"/>
        <v>45.0455275843599</v>
      </c>
      <c r="O12" s="514">
        <v>1056</v>
      </c>
      <c r="P12" s="513">
        <v>979</v>
      </c>
      <c r="Q12" s="565">
        <f t="shared" si="3"/>
        <v>7.86516853932584</v>
      </c>
      <c r="R12" s="566">
        <f t="shared" si="4"/>
        <v>56.561328334226</v>
      </c>
      <c r="IP12" s="411"/>
    </row>
    <row r="13" s="410" customFormat="1" ht="30" customHeight="1" spans="1:250">
      <c r="A13" s="443" t="s">
        <v>25</v>
      </c>
      <c r="B13" s="437">
        <v>643</v>
      </c>
      <c r="C13" s="436">
        <v>400</v>
      </c>
      <c r="D13" s="439">
        <v>381</v>
      </c>
      <c r="E13" s="492">
        <v>28.2828282828283</v>
      </c>
      <c r="F13" s="493">
        <f t="shared" si="0"/>
        <v>95.25</v>
      </c>
      <c r="G13" s="496">
        <v>496</v>
      </c>
      <c r="H13" s="494">
        <f t="shared" si="1"/>
        <v>-22.8615863141524</v>
      </c>
      <c r="I13" s="494">
        <f t="shared" si="2"/>
        <v>124</v>
      </c>
      <c r="J13" s="512" t="s">
        <v>90</v>
      </c>
      <c r="K13" s="513">
        <v>56484</v>
      </c>
      <c r="L13" s="513">
        <v>41235</v>
      </c>
      <c r="M13" s="548">
        <v>0.890607031880796</v>
      </c>
      <c r="N13" s="549">
        <f t="shared" si="5"/>
        <v>73.0029742936053</v>
      </c>
      <c r="O13" s="513">
        <v>54997</v>
      </c>
      <c r="P13" s="513">
        <v>46578</v>
      </c>
      <c r="Q13" s="565">
        <f t="shared" si="3"/>
        <v>18.0750568938125</v>
      </c>
      <c r="R13" s="566">
        <f t="shared" si="4"/>
        <v>97.3673960767651</v>
      </c>
      <c r="IP13" s="411"/>
    </row>
    <row r="14" s="410" customFormat="1" ht="30" customHeight="1" spans="1:250">
      <c r="A14" s="444" t="s">
        <v>26</v>
      </c>
      <c r="B14" s="437">
        <v>400</v>
      </c>
      <c r="C14" s="437">
        <v>410</v>
      </c>
      <c r="D14" s="439">
        <v>244</v>
      </c>
      <c r="E14" s="492">
        <v>-2.78884462151394</v>
      </c>
      <c r="F14" s="493">
        <f t="shared" si="0"/>
        <v>59.5121951219512</v>
      </c>
      <c r="G14" s="495">
        <v>392</v>
      </c>
      <c r="H14" s="494">
        <f t="shared" si="1"/>
        <v>-2</v>
      </c>
      <c r="I14" s="494">
        <f t="shared" si="2"/>
        <v>95.609756097561</v>
      </c>
      <c r="J14" s="512" t="s">
        <v>91</v>
      </c>
      <c r="K14" s="513">
        <v>23025</v>
      </c>
      <c r="L14" s="513">
        <v>16463</v>
      </c>
      <c r="M14" s="548">
        <v>5.69465844889574</v>
      </c>
      <c r="N14" s="549">
        <f t="shared" si="5"/>
        <v>71.500542888165</v>
      </c>
      <c r="O14" s="513">
        <v>19028</v>
      </c>
      <c r="P14" s="513">
        <v>18677</v>
      </c>
      <c r="Q14" s="565">
        <f t="shared" si="3"/>
        <v>1.87931680676768</v>
      </c>
      <c r="R14" s="566">
        <f t="shared" si="4"/>
        <v>82.6406080347448</v>
      </c>
      <c r="IP14" s="411"/>
    </row>
    <row r="15" s="410" customFormat="1" ht="30" customHeight="1" spans="1:250">
      <c r="A15" s="442" t="s">
        <v>27</v>
      </c>
      <c r="B15" s="437">
        <v>1148</v>
      </c>
      <c r="C15" s="437">
        <v>1200</v>
      </c>
      <c r="D15" s="439">
        <v>448</v>
      </c>
      <c r="E15" s="492">
        <v>-54.2390194075587</v>
      </c>
      <c r="F15" s="493">
        <f t="shared" si="0"/>
        <v>37.3333333333333</v>
      </c>
      <c r="G15" s="495">
        <v>547</v>
      </c>
      <c r="H15" s="494">
        <f t="shared" si="1"/>
        <v>-52.3519163763066</v>
      </c>
      <c r="I15" s="494">
        <f t="shared" si="2"/>
        <v>45.5833333333333</v>
      </c>
      <c r="J15" s="512" t="s">
        <v>92</v>
      </c>
      <c r="K15" s="513">
        <v>1956</v>
      </c>
      <c r="L15" s="513">
        <v>1793</v>
      </c>
      <c r="M15" s="548">
        <v>-45.8471760797342</v>
      </c>
      <c r="N15" s="549">
        <f t="shared" si="5"/>
        <v>91.6666666666667</v>
      </c>
      <c r="O15" s="513">
        <v>1874</v>
      </c>
      <c r="P15" s="513">
        <v>3218</v>
      </c>
      <c r="Q15" s="565">
        <f t="shared" si="3"/>
        <v>-41.7650714729646</v>
      </c>
      <c r="R15" s="566">
        <f t="shared" si="4"/>
        <v>95.8077709611452</v>
      </c>
      <c r="IP15" s="411"/>
    </row>
    <row r="16" s="410" customFormat="1" ht="30" customHeight="1" spans="1:250">
      <c r="A16" s="443" t="s">
        <v>28</v>
      </c>
      <c r="B16" s="437">
        <v>860</v>
      </c>
      <c r="C16" s="437">
        <v>740</v>
      </c>
      <c r="D16" s="439">
        <v>655</v>
      </c>
      <c r="E16" s="492">
        <v>-5.48340548340548</v>
      </c>
      <c r="F16" s="493">
        <f t="shared" si="0"/>
        <v>88.5135135135135</v>
      </c>
      <c r="G16" s="495">
        <v>788</v>
      </c>
      <c r="H16" s="494">
        <f t="shared" si="1"/>
        <v>-8.37209302325581</v>
      </c>
      <c r="I16" s="494">
        <f t="shared" si="2"/>
        <v>106.486486486486</v>
      </c>
      <c r="J16" s="512" t="s">
        <v>93</v>
      </c>
      <c r="K16" s="513">
        <v>1889</v>
      </c>
      <c r="L16" s="513">
        <v>10804</v>
      </c>
      <c r="M16" s="548">
        <v>1.34133758559235</v>
      </c>
      <c r="N16" s="549">
        <f t="shared" si="5"/>
        <v>571.942826892536</v>
      </c>
      <c r="O16" s="513">
        <v>11786</v>
      </c>
      <c r="P16" s="513">
        <v>13199</v>
      </c>
      <c r="Q16" s="565">
        <f t="shared" si="3"/>
        <v>-10.705356466399</v>
      </c>
      <c r="R16" s="566">
        <f t="shared" si="4"/>
        <v>623.928004235045</v>
      </c>
      <c r="IP16" s="411"/>
    </row>
    <row r="17" s="410" customFormat="1" ht="30" customHeight="1" spans="1:250">
      <c r="A17" s="435" t="s">
        <v>29</v>
      </c>
      <c r="B17" s="437">
        <v>269</v>
      </c>
      <c r="C17" s="437">
        <v>50</v>
      </c>
      <c r="D17" s="439">
        <v>563</v>
      </c>
      <c r="E17" s="492">
        <v>109.293680297398</v>
      </c>
      <c r="F17" s="493">
        <f t="shared" si="0"/>
        <v>1126</v>
      </c>
      <c r="G17" s="495">
        <v>563</v>
      </c>
      <c r="H17" s="494">
        <f t="shared" si="1"/>
        <v>109.293680297398</v>
      </c>
      <c r="I17" s="494">
        <f t="shared" si="2"/>
        <v>1126</v>
      </c>
      <c r="J17" s="512" t="s">
        <v>94</v>
      </c>
      <c r="K17" s="513">
        <v>61999</v>
      </c>
      <c r="L17" s="513">
        <v>55048</v>
      </c>
      <c r="M17" s="548">
        <v>15.163179916318</v>
      </c>
      <c r="N17" s="549">
        <f t="shared" si="5"/>
        <v>88.7885288472395</v>
      </c>
      <c r="O17" s="513">
        <v>69291</v>
      </c>
      <c r="P17" s="513">
        <v>52590</v>
      </c>
      <c r="Q17" s="565">
        <f t="shared" si="3"/>
        <v>31.7569880205362</v>
      </c>
      <c r="R17" s="566">
        <f t="shared" si="4"/>
        <v>111.761480023871</v>
      </c>
      <c r="IP17" s="411"/>
    </row>
    <row r="18" s="410" customFormat="1" ht="30" customHeight="1" spans="1:18">
      <c r="A18" s="435" t="s">
        <v>30</v>
      </c>
      <c r="B18" s="445">
        <v>1886</v>
      </c>
      <c r="C18" s="446">
        <v>2310</v>
      </c>
      <c r="D18" s="439">
        <v>1371</v>
      </c>
      <c r="E18" s="492">
        <v>-21.432664756447</v>
      </c>
      <c r="F18" s="493">
        <f t="shared" si="0"/>
        <v>59.3506493506494</v>
      </c>
      <c r="G18" s="495">
        <v>1710</v>
      </c>
      <c r="H18" s="494">
        <f t="shared" si="1"/>
        <v>-9.33191940615058</v>
      </c>
      <c r="I18" s="494">
        <f t="shared" si="2"/>
        <v>74.025974025974</v>
      </c>
      <c r="J18" s="512" t="s">
        <v>95</v>
      </c>
      <c r="K18" s="513">
        <v>7851</v>
      </c>
      <c r="L18" s="513">
        <v>1967</v>
      </c>
      <c r="M18" s="548">
        <v>144.347826086957</v>
      </c>
      <c r="N18" s="549">
        <f t="shared" si="5"/>
        <v>25.0541332314355</v>
      </c>
      <c r="O18" s="513">
        <v>2520</v>
      </c>
      <c r="P18" s="513">
        <v>1113</v>
      </c>
      <c r="Q18" s="565">
        <f t="shared" si="3"/>
        <v>126.415094339623</v>
      </c>
      <c r="R18" s="566">
        <f t="shared" si="4"/>
        <v>32.0978219335117</v>
      </c>
    </row>
    <row r="19" s="410" customFormat="1" ht="30" customHeight="1" spans="1:250">
      <c r="A19" s="447" t="s">
        <v>96</v>
      </c>
      <c r="B19" s="448">
        <v>82</v>
      </c>
      <c r="C19" s="449">
        <v>175</v>
      </c>
      <c r="D19" s="439">
        <v>67</v>
      </c>
      <c r="E19" s="492">
        <v>-18.2926829268293</v>
      </c>
      <c r="F19" s="493">
        <f t="shared" si="0"/>
        <v>38.2857142857143</v>
      </c>
      <c r="G19" s="495">
        <v>67</v>
      </c>
      <c r="H19" s="494">
        <f t="shared" si="1"/>
        <v>-18.2926829268293</v>
      </c>
      <c r="I19" s="494">
        <f t="shared" si="2"/>
        <v>38.2857142857143</v>
      </c>
      <c r="J19" s="512" t="s">
        <v>97</v>
      </c>
      <c r="K19" s="513">
        <v>1242</v>
      </c>
      <c r="L19" s="513">
        <v>1158</v>
      </c>
      <c r="M19" s="548">
        <v>85.5769230769231</v>
      </c>
      <c r="N19" s="549">
        <f t="shared" si="5"/>
        <v>93.2367149758454</v>
      </c>
      <c r="O19" s="514">
        <v>1286</v>
      </c>
      <c r="P19" s="513">
        <v>1440</v>
      </c>
      <c r="Q19" s="565">
        <f t="shared" si="3"/>
        <v>-10.6944444444444</v>
      </c>
      <c r="R19" s="566">
        <f t="shared" si="4"/>
        <v>103.54267310789</v>
      </c>
      <c r="IP19" s="411"/>
    </row>
    <row r="20" s="410" customFormat="1" ht="30" customHeight="1" spans="1:250">
      <c r="A20" s="450" t="s">
        <v>33</v>
      </c>
      <c r="B20" s="445"/>
      <c r="C20" s="451"/>
      <c r="D20" s="439"/>
      <c r="E20" s="497"/>
      <c r="F20" s="493"/>
      <c r="G20" s="451"/>
      <c r="H20" s="494"/>
      <c r="I20" s="494"/>
      <c r="J20" s="515" t="s">
        <v>98</v>
      </c>
      <c r="K20" s="513">
        <v>166</v>
      </c>
      <c r="L20" s="513">
        <v>145</v>
      </c>
      <c r="M20" s="548">
        <v>-86.8181818181818</v>
      </c>
      <c r="N20" s="549">
        <f t="shared" si="5"/>
        <v>87.3493975903614</v>
      </c>
      <c r="O20" s="514">
        <v>152</v>
      </c>
      <c r="P20" s="513">
        <v>935</v>
      </c>
      <c r="Q20" s="565">
        <f t="shared" si="3"/>
        <v>-83.7433155080214</v>
      </c>
      <c r="R20" s="566">
        <f t="shared" si="4"/>
        <v>91.566265060241</v>
      </c>
      <c r="IP20" s="411"/>
    </row>
    <row r="21" s="410" customFormat="1" ht="30" customHeight="1" spans="1:250">
      <c r="A21" s="450" t="s">
        <v>99</v>
      </c>
      <c r="B21" s="437">
        <v>7987</v>
      </c>
      <c r="C21" s="452">
        <v>76520</v>
      </c>
      <c r="D21" s="437">
        <v>22976</v>
      </c>
      <c r="E21" s="498">
        <v>190.577968888327</v>
      </c>
      <c r="F21" s="493">
        <f t="shared" si="0"/>
        <v>30.0261369576581</v>
      </c>
      <c r="G21" s="495">
        <v>24976</v>
      </c>
      <c r="H21" s="494">
        <f t="shared" si="1"/>
        <v>212.708150744961</v>
      </c>
      <c r="I21" s="494">
        <f t="shared" si="2"/>
        <v>32.639832723471</v>
      </c>
      <c r="J21" s="515" t="s">
        <v>100</v>
      </c>
      <c r="K21" s="513">
        <v>3212</v>
      </c>
      <c r="L21" s="513">
        <v>659</v>
      </c>
      <c r="M21" s="548">
        <v>427.2</v>
      </c>
      <c r="N21" s="549">
        <f t="shared" si="5"/>
        <v>20.5168119551681</v>
      </c>
      <c r="O21" s="514">
        <v>2775</v>
      </c>
      <c r="P21" s="513">
        <v>129</v>
      </c>
      <c r="Q21" s="565">
        <f t="shared" si="3"/>
        <v>2051.16279069767</v>
      </c>
      <c r="R21" s="566"/>
      <c r="IP21" s="411"/>
    </row>
    <row r="22" s="410" customFormat="1" ht="30" customHeight="1" spans="1:250">
      <c r="A22" s="442" t="s">
        <v>101</v>
      </c>
      <c r="B22" s="437">
        <v>2001</v>
      </c>
      <c r="C22" s="453">
        <v>1800</v>
      </c>
      <c r="D22" s="437">
        <v>1683</v>
      </c>
      <c r="E22" s="498">
        <v>-4.59183673469388</v>
      </c>
      <c r="F22" s="493">
        <f t="shared" si="0"/>
        <v>93.5</v>
      </c>
      <c r="G22" s="495">
        <v>1734</v>
      </c>
      <c r="H22" s="494">
        <f t="shared" si="1"/>
        <v>-13.3433283358321</v>
      </c>
      <c r="I22" s="494">
        <f t="shared" si="2"/>
        <v>96.3333333333333</v>
      </c>
      <c r="J22" s="515" t="s">
        <v>102</v>
      </c>
      <c r="K22" s="513">
        <v>3182</v>
      </c>
      <c r="L22" s="513">
        <v>13869</v>
      </c>
      <c r="M22" s="548">
        <v>260.140223318618</v>
      </c>
      <c r="N22" s="549">
        <f t="shared" si="5"/>
        <v>435.85795097423</v>
      </c>
      <c r="O22" s="514">
        <v>14518</v>
      </c>
      <c r="P22" s="513">
        <v>12190</v>
      </c>
      <c r="Q22" s="565">
        <f t="shared" si="3"/>
        <v>19.0976210008203</v>
      </c>
      <c r="R22" s="566">
        <f t="shared" ref="R22:R29" si="6">O22/K22*100</f>
        <v>456.253928346952</v>
      </c>
      <c r="IP22" s="411"/>
    </row>
    <row r="23" s="410" customFormat="1" ht="30" customHeight="1" spans="1:250">
      <c r="A23" s="442" t="s">
        <v>103</v>
      </c>
      <c r="B23" s="437">
        <v>4044</v>
      </c>
      <c r="C23" s="445">
        <v>4000</v>
      </c>
      <c r="D23" s="437">
        <v>1230</v>
      </c>
      <c r="E23" s="498">
        <v>-66.5760869565217</v>
      </c>
      <c r="F23" s="493">
        <f t="shared" si="0"/>
        <v>30.75</v>
      </c>
      <c r="G23" s="437">
        <v>1350</v>
      </c>
      <c r="H23" s="494">
        <f t="shared" si="1"/>
        <v>-66.6172106824926</v>
      </c>
      <c r="I23" s="494">
        <f t="shared" si="2"/>
        <v>33.75</v>
      </c>
      <c r="J23" s="515" t="s">
        <v>104</v>
      </c>
      <c r="K23" s="513">
        <v>2950</v>
      </c>
      <c r="L23" s="513">
        <v>4236</v>
      </c>
      <c r="M23" s="548">
        <v>48.8404778636683</v>
      </c>
      <c r="N23" s="549">
        <f t="shared" si="5"/>
        <v>143.593220338983</v>
      </c>
      <c r="O23" s="514">
        <v>4633</v>
      </c>
      <c r="P23" s="513">
        <v>3372</v>
      </c>
      <c r="Q23" s="565">
        <f t="shared" si="3"/>
        <v>37.3962040332147</v>
      </c>
      <c r="R23" s="566">
        <f t="shared" si="6"/>
        <v>157.050847457627</v>
      </c>
      <c r="IP23" s="411"/>
    </row>
    <row r="24" s="410" customFormat="1" ht="30" customHeight="1" spans="1:250">
      <c r="A24" s="442" t="s">
        <v>105</v>
      </c>
      <c r="B24" s="451">
        <f t="shared" ref="B24:G24" si="7">SUM(B25:B29)</f>
        <v>1383</v>
      </c>
      <c r="C24" s="451">
        <f t="shared" si="7"/>
        <v>1505</v>
      </c>
      <c r="D24" s="451">
        <f t="shared" si="7"/>
        <v>1073</v>
      </c>
      <c r="E24" s="497">
        <v>-3.59389038634322</v>
      </c>
      <c r="F24" s="493">
        <f t="shared" si="0"/>
        <v>71.2956810631229</v>
      </c>
      <c r="G24" s="451">
        <f t="shared" si="7"/>
        <v>1377</v>
      </c>
      <c r="H24" s="494">
        <f t="shared" si="1"/>
        <v>-0.433839479392625</v>
      </c>
      <c r="I24" s="494">
        <f t="shared" si="2"/>
        <v>91.4950166112957</v>
      </c>
      <c r="J24" s="515" t="s">
        <v>106</v>
      </c>
      <c r="K24" s="513">
        <v>889</v>
      </c>
      <c r="L24" s="513">
        <v>495</v>
      </c>
      <c r="M24" s="548">
        <v>1962.5</v>
      </c>
      <c r="N24" s="549">
        <f t="shared" si="5"/>
        <v>55.6805399325084</v>
      </c>
      <c r="O24" s="514">
        <v>494</v>
      </c>
      <c r="P24" s="513">
        <v>24</v>
      </c>
      <c r="Q24" s="565">
        <f t="shared" si="3"/>
        <v>1958.33333333333</v>
      </c>
      <c r="R24" s="566">
        <f t="shared" si="6"/>
        <v>55.5680539932508</v>
      </c>
      <c r="IP24" s="411"/>
    </row>
    <row r="25" s="410" customFormat="1" ht="30" customHeight="1" spans="1:250">
      <c r="A25" s="442" t="s">
        <v>107</v>
      </c>
      <c r="B25" s="437">
        <v>555</v>
      </c>
      <c r="C25" s="454">
        <v>700</v>
      </c>
      <c r="D25" s="437">
        <v>455</v>
      </c>
      <c r="E25" s="498">
        <v>-5.01043841336117</v>
      </c>
      <c r="F25" s="493">
        <f t="shared" si="0"/>
        <v>65</v>
      </c>
      <c r="G25" s="495">
        <v>680</v>
      </c>
      <c r="H25" s="494">
        <f t="shared" si="1"/>
        <v>22.5225225225225</v>
      </c>
      <c r="I25" s="494">
        <f t="shared" si="2"/>
        <v>97.1428571428571</v>
      </c>
      <c r="J25" s="515" t="s">
        <v>108</v>
      </c>
      <c r="K25" s="513">
        <v>2863</v>
      </c>
      <c r="L25" s="513">
        <v>2207</v>
      </c>
      <c r="M25" s="548">
        <v>49.5257452574526</v>
      </c>
      <c r="N25" s="549">
        <f t="shared" si="5"/>
        <v>77.0869717079986</v>
      </c>
      <c r="O25" s="514">
        <v>2537</v>
      </c>
      <c r="P25" s="513">
        <v>1673</v>
      </c>
      <c r="Q25" s="565">
        <f t="shared" si="3"/>
        <v>51.6437537358039</v>
      </c>
      <c r="R25" s="566">
        <f t="shared" si="6"/>
        <v>88.6133426475725</v>
      </c>
      <c r="IP25" s="411"/>
    </row>
    <row r="26" s="410" customFormat="1" ht="30" customHeight="1" spans="1:250">
      <c r="A26" s="455" t="s">
        <v>109</v>
      </c>
      <c r="B26" s="437">
        <v>370</v>
      </c>
      <c r="C26" s="456">
        <v>370</v>
      </c>
      <c r="D26" s="457">
        <v>305</v>
      </c>
      <c r="E26" s="499">
        <v>-4.38871473354232</v>
      </c>
      <c r="F26" s="493">
        <f t="shared" si="0"/>
        <v>82.4324324324324</v>
      </c>
      <c r="G26" s="495">
        <v>374</v>
      </c>
      <c r="H26" s="494">
        <f t="shared" si="1"/>
        <v>1.08108108108108</v>
      </c>
      <c r="I26" s="494">
        <f t="shared" si="2"/>
        <v>101.081081081081</v>
      </c>
      <c r="J26" s="515" t="s">
        <v>110</v>
      </c>
      <c r="K26" s="514">
        <v>2000</v>
      </c>
      <c r="L26" s="516"/>
      <c r="M26" s="548"/>
      <c r="N26" s="549"/>
      <c r="O26" s="514"/>
      <c r="P26" s="514"/>
      <c r="Q26" s="565"/>
      <c r="R26" s="566"/>
      <c r="IP26" s="411"/>
    </row>
    <row r="27" s="410" customFormat="1" ht="30" customHeight="1" spans="1:250">
      <c r="A27" s="442" t="s">
        <v>111</v>
      </c>
      <c r="B27" s="458">
        <v>198</v>
      </c>
      <c r="C27" s="456">
        <v>135</v>
      </c>
      <c r="D27" s="459">
        <v>213</v>
      </c>
      <c r="E27" s="499">
        <v>150.588235294118</v>
      </c>
      <c r="F27" s="493">
        <f t="shared" si="0"/>
        <v>157.777777777778</v>
      </c>
      <c r="G27" s="495">
        <v>213</v>
      </c>
      <c r="H27" s="494">
        <f t="shared" si="1"/>
        <v>7.57575757575758</v>
      </c>
      <c r="I27" s="494">
        <f t="shared" si="2"/>
        <v>157.777777777778</v>
      </c>
      <c r="J27" s="515" t="s">
        <v>112</v>
      </c>
      <c r="K27" s="514">
        <v>33570</v>
      </c>
      <c r="L27" s="513">
        <v>34</v>
      </c>
      <c r="M27" s="548">
        <v>-95.5263157894737</v>
      </c>
      <c r="N27" s="549">
        <f t="shared" si="5"/>
        <v>0.10128090557045</v>
      </c>
      <c r="O27" s="514">
        <v>41</v>
      </c>
      <c r="P27" s="513">
        <v>437</v>
      </c>
      <c r="Q27" s="565">
        <f t="shared" ref="Q27:Q29" si="8">(O27-P27)/P27*100</f>
        <v>-90.6178489702517</v>
      </c>
      <c r="R27" s="566">
        <f t="shared" si="6"/>
        <v>0.122132856717307</v>
      </c>
      <c r="IP27" s="411"/>
    </row>
    <row r="28" s="410" customFormat="1" ht="30" customHeight="1" spans="1:250">
      <c r="A28" s="460" t="s">
        <v>113</v>
      </c>
      <c r="B28" s="458">
        <v>121</v>
      </c>
      <c r="C28" s="445">
        <v>150</v>
      </c>
      <c r="D28" s="458"/>
      <c r="E28" s="498">
        <v>-100</v>
      </c>
      <c r="F28" s="493">
        <f t="shared" si="0"/>
        <v>0</v>
      </c>
      <c r="G28" s="495"/>
      <c r="H28" s="494">
        <f t="shared" si="1"/>
        <v>-100</v>
      </c>
      <c r="I28" s="494">
        <f t="shared" si="2"/>
        <v>0</v>
      </c>
      <c r="J28" s="515" t="s">
        <v>114</v>
      </c>
      <c r="K28" s="517">
        <v>3724</v>
      </c>
      <c r="L28" s="517">
        <v>37</v>
      </c>
      <c r="M28" s="548">
        <v>-96.0342979635584</v>
      </c>
      <c r="N28" s="549">
        <f t="shared" si="5"/>
        <v>0.993555316863588</v>
      </c>
      <c r="O28" s="550">
        <v>3781</v>
      </c>
      <c r="P28" s="517">
        <v>3919</v>
      </c>
      <c r="Q28" s="565">
        <f t="shared" si="8"/>
        <v>-3.5213064557285</v>
      </c>
      <c r="R28" s="566">
        <f t="shared" si="6"/>
        <v>101.530612244898</v>
      </c>
      <c r="IP28" s="411"/>
    </row>
    <row r="29" s="410" customFormat="1" ht="30" customHeight="1" spans="1:250">
      <c r="A29" s="442" t="s">
        <v>43</v>
      </c>
      <c r="B29" s="445">
        <v>139</v>
      </c>
      <c r="C29" s="454">
        <v>150</v>
      </c>
      <c r="D29" s="445">
        <v>100</v>
      </c>
      <c r="E29" s="498">
        <v>-8.25688073394496</v>
      </c>
      <c r="F29" s="493">
        <f t="shared" si="0"/>
        <v>66.6666666666667</v>
      </c>
      <c r="G29" s="495">
        <v>110</v>
      </c>
      <c r="H29" s="494">
        <f t="shared" si="1"/>
        <v>-20.863309352518</v>
      </c>
      <c r="I29" s="494">
        <f t="shared" si="2"/>
        <v>73.3333333333333</v>
      </c>
      <c r="J29" s="518" t="s">
        <v>115</v>
      </c>
      <c r="K29" s="517">
        <v>2</v>
      </c>
      <c r="L29" s="517"/>
      <c r="M29" s="548">
        <v>-100</v>
      </c>
      <c r="N29" s="549">
        <f t="shared" si="5"/>
        <v>0</v>
      </c>
      <c r="O29" s="550">
        <v>0</v>
      </c>
      <c r="P29" s="517">
        <v>22</v>
      </c>
      <c r="Q29" s="565">
        <f t="shared" si="8"/>
        <v>-100</v>
      </c>
      <c r="R29" s="566">
        <f t="shared" si="6"/>
        <v>0</v>
      </c>
      <c r="IP29" s="411"/>
    </row>
    <row r="30" s="410" customFormat="1" ht="30" customHeight="1" spans="1:250">
      <c r="A30" s="435" t="s">
        <v>116</v>
      </c>
      <c r="B30" s="445">
        <v>57</v>
      </c>
      <c r="C30" s="461">
        <v>60</v>
      </c>
      <c r="D30" s="445">
        <v>157</v>
      </c>
      <c r="E30" s="498">
        <v>175.438596491228</v>
      </c>
      <c r="F30" s="493">
        <f t="shared" si="0"/>
        <v>261.666666666667</v>
      </c>
      <c r="G30" s="495">
        <v>173</v>
      </c>
      <c r="H30" s="494">
        <f t="shared" si="1"/>
        <v>203.508771929825</v>
      </c>
      <c r="I30" s="494">
        <f t="shared" si="2"/>
        <v>288.333333333333</v>
      </c>
      <c r="J30" s="515"/>
      <c r="K30" s="516"/>
      <c r="L30" s="516"/>
      <c r="M30" s="548"/>
      <c r="N30" s="549"/>
      <c r="O30" s="514"/>
      <c r="P30" s="516"/>
      <c r="Q30" s="565"/>
      <c r="R30" s="566"/>
      <c r="IP30" s="411"/>
    </row>
    <row r="31" s="410" customFormat="1" ht="30" customHeight="1" spans="1:250">
      <c r="A31" s="435" t="s">
        <v>117</v>
      </c>
      <c r="B31" s="445">
        <v>10</v>
      </c>
      <c r="C31" s="462">
        <v>15</v>
      </c>
      <c r="D31" s="445">
        <v>10</v>
      </c>
      <c r="E31" s="498">
        <v>0</v>
      </c>
      <c r="F31" s="493">
        <f t="shared" si="0"/>
        <v>66.6666666666667</v>
      </c>
      <c r="G31" s="495">
        <v>11</v>
      </c>
      <c r="H31" s="494">
        <f t="shared" si="1"/>
        <v>10</v>
      </c>
      <c r="I31" s="494">
        <f t="shared" si="2"/>
        <v>73.3333333333333</v>
      </c>
      <c r="J31" s="519"/>
      <c r="K31" s="516"/>
      <c r="L31" s="516"/>
      <c r="M31" s="548"/>
      <c r="N31" s="549"/>
      <c r="O31" s="514"/>
      <c r="P31" s="516"/>
      <c r="Q31" s="565"/>
      <c r="R31" s="566"/>
      <c r="IP31" s="411"/>
    </row>
    <row r="32" s="410" customFormat="1" ht="30" customHeight="1" spans="1:250">
      <c r="A32" s="463" t="s">
        <v>118</v>
      </c>
      <c r="B32" s="464"/>
      <c r="C32" s="465"/>
      <c r="D32" s="464"/>
      <c r="E32" s="500"/>
      <c r="F32" s="493"/>
      <c r="G32" s="465"/>
      <c r="H32" s="494"/>
      <c r="I32" s="494"/>
      <c r="J32" s="519"/>
      <c r="K32" s="516"/>
      <c r="L32" s="516"/>
      <c r="M32" s="548"/>
      <c r="N32" s="549"/>
      <c r="O32" s="514"/>
      <c r="P32" s="516"/>
      <c r="Q32" s="565"/>
      <c r="R32" s="566"/>
      <c r="IP32" s="411"/>
    </row>
    <row r="33" s="410" customFormat="1" ht="30" customHeight="1" spans="1:250">
      <c r="A33" s="466"/>
      <c r="B33" s="467"/>
      <c r="C33" s="465"/>
      <c r="D33" s="467"/>
      <c r="E33" s="501"/>
      <c r="F33" s="493"/>
      <c r="G33" s="465"/>
      <c r="H33" s="494"/>
      <c r="I33" s="494"/>
      <c r="J33" s="520" t="s">
        <v>119</v>
      </c>
      <c r="K33" s="521">
        <f>SUM(K7:K32)</f>
        <v>294078</v>
      </c>
      <c r="L33" s="521">
        <f>SUM(L7:L32)</f>
        <v>221517</v>
      </c>
      <c r="M33" s="548">
        <v>18.4874354119195</v>
      </c>
      <c r="N33" s="551">
        <f t="shared" ref="N33:N35" si="9">L33/K33*100</f>
        <v>75.3259339358946</v>
      </c>
      <c r="O33" s="552">
        <f>SUM(O7:O30)</f>
        <v>279782</v>
      </c>
      <c r="P33" s="521">
        <f>SUM(P7:P30)</f>
        <v>225362</v>
      </c>
      <c r="Q33" s="567">
        <f>(O33-P33)/P33*100</f>
        <v>24.1478155145943</v>
      </c>
      <c r="R33" s="568">
        <f t="shared" ref="R33:R36" si="10">O33/K33*100</f>
        <v>95.1387046973932</v>
      </c>
      <c r="IP33" s="411"/>
    </row>
    <row r="34" s="410" customFormat="1" ht="30" customHeight="1" spans="1:250">
      <c r="A34" s="468" t="s">
        <v>120</v>
      </c>
      <c r="B34" s="469">
        <f t="shared" ref="B34:G34" si="11">SUM(B7:B24,B30,B31,B32)</f>
        <v>32110</v>
      </c>
      <c r="C34" s="469">
        <f t="shared" si="11"/>
        <v>101730</v>
      </c>
      <c r="D34" s="469">
        <f t="shared" si="11"/>
        <v>40084</v>
      </c>
      <c r="E34" s="502">
        <v>39.8311588641596</v>
      </c>
      <c r="F34" s="493">
        <f t="shared" si="0"/>
        <v>39.4023395261968</v>
      </c>
      <c r="G34" s="469">
        <f t="shared" si="11"/>
        <v>44656.25</v>
      </c>
      <c r="H34" s="494">
        <f t="shared" si="1"/>
        <v>39.0727187791965</v>
      </c>
      <c r="I34" s="494">
        <f t="shared" si="2"/>
        <v>43.8968347586749</v>
      </c>
      <c r="J34" s="522" t="s">
        <v>121</v>
      </c>
      <c r="K34" s="521">
        <f>K35+K36</f>
        <v>3153</v>
      </c>
      <c r="L34" s="521"/>
      <c r="M34" s="548"/>
      <c r="N34" s="549"/>
      <c r="O34" s="521">
        <f>O35+O36</f>
        <v>8276</v>
      </c>
      <c r="P34" s="521">
        <f>P35+P36</f>
        <v>8276</v>
      </c>
      <c r="Q34" s="567"/>
      <c r="R34" s="568">
        <f t="shared" si="10"/>
        <v>262.480177608627</v>
      </c>
      <c r="IP34" s="411"/>
    </row>
    <row r="35" s="410" customFormat="1" ht="30" customHeight="1" spans="1:250">
      <c r="A35" s="468" t="s">
        <v>122</v>
      </c>
      <c r="B35" s="470">
        <f>B36+B42+B71</f>
        <v>215422</v>
      </c>
      <c r="C35" s="470">
        <f>C36+C42+C71</f>
        <v>165482</v>
      </c>
      <c r="D35" s="470">
        <f>D36+D42+D71</f>
        <v>199825</v>
      </c>
      <c r="E35" s="503">
        <v>-2.90988701922145</v>
      </c>
      <c r="F35" s="493">
        <f t="shared" si="0"/>
        <v>120.753314559892</v>
      </c>
      <c r="G35" s="470">
        <f>G36+G42+G71</f>
        <v>199825</v>
      </c>
      <c r="H35" s="494">
        <f t="shared" si="1"/>
        <v>-7.2402075925393</v>
      </c>
      <c r="I35" s="494">
        <f t="shared" si="2"/>
        <v>120.753314559892</v>
      </c>
      <c r="J35" s="523" t="s">
        <v>123</v>
      </c>
      <c r="K35" s="524">
        <v>48</v>
      </c>
      <c r="L35" s="521"/>
      <c r="M35" s="548"/>
      <c r="N35" s="549"/>
      <c r="O35" s="526">
        <v>48</v>
      </c>
      <c r="P35" s="526">
        <v>48</v>
      </c>
      <c r="Q35" s="567"/>
      <c r="R35" s="569">
        <f t="shared" si="10"/>
        <v>100</v>
      </c>
      <c r="IP35" s="411"/>
    </row>
    <row r="36" s="410" customFormat="1" ht="30" customHeight="1" spans="1:250">
      <c r="A36" s="471" t="s">
        <v>124</v>
      </c>
      <c r="B36" s="470">
        <f t="shared" ref="B36:G36" si="12">SUM(B37:B41)</f>
        <v>4338</v>
      </c>
      <c r="C36" s="472">
        <f t="shared" si="12"/>
        <v>4338</v>
      </c>
      <c r="D36" s="470">
        <f t="shared" si="12"/>
        <v>4338</v>
      </c>
      <c r="E36" s="503">
        <v>0</v>
      </c>
      <c r="F36" s="493">
        <f t="shared" si="0"/>
        <v>100</v>
      </c>
      <c r="G36" s="472">
        <f t="shared" si="12"/>
        <v>4338</v>
      </c>
      <c r="H36" s="494">
        <f t="shared" si="1"/>
        <v>0</v>
      </c>
      <c r="I36" s="494">
        <f t="shared" si="2"/>
        <v>100</v>
      </c>
      <c r="J36" s="523" t="s">
        <v>125</v>
      </c>
      <c r="K36" s="525">
        <v>3105</v>
      </c>
      <c r="L36" s="526"/>
      <c r="M36" s="553"/>
      <c r="N36" s="549"/>
      <c r="O36" s="526">
        <v>8228</v>
      </c>
      <c r="P36" s="526">
        <v>8228</v>
      </c>
      <c r="Q36" s="567"/>
      <c r="R36" s="568">
        <f t="shared" si="10"/>
        <v>264.991948470209</v>
      </c>
      <c r="IP36" s="411"/>
    </row>
    <row r="37" s="410" customFormat="1" ht="30" customHeight="1" spans="1:250">
      <c r="A37" s="473" t="s">
        <v>126</v>
      </c>
      <c r="B37" s="446">
        <v>2020</v>
      </c>
      <c r="C37" s="446">
        <v>2020</v>
      </c>
      <c r="D37" s="446">
        <v>2020</v>
      </c>
      <c r="E37" s="504">
        <v>0</v>
      </c>
      <c r="F37" s="493">
        <f t="shared" si="0"/>
        <v>100</v>
      </c>
      <c r="G37" s="446">
        <v>2020</v>
      </c>
      <c r="H37" s="494">
        <f t="shared" si="1"/>
        <v>0</v>
      </c>
      <c r="I37" s="494">
        <f t="shared" si="2"/>
        <v>100</v>
      </c>
      <c r="J37" s="512"/>
      <c r="K37" s="526"/>
      <c r="L37" s="526"/>
      <c r="M37" s="553"/>
      <c r="N37" s="549"/>
      <c r="O37" s="525"/>
      <c r="P37" s="526"/>
      <c r="Q37" s="565"/>
      <c r="R37" s="566"/>
      <c r="IP37" s="411"/>
    </row>
    <row r="38" s="410" customFormat="1" ht="30" customHeight="1" spans="1:250">
      <c r="A38" s="473" t="s">
        <v>127</v>
      </c>
      <c r="B38" s="446">
        <v>412</v>
      </c>
      <c r="C38" s="446">
        <v>412</v>
      </c>
      <c r="D38" s="446">
        <v>412</v>
      </c>
      <c r="E38" s="504">
        <v>0</v>
      </c>
      <c r="F38" s="493">
        <f t="shared" si="0"/>
        <v>100</v>
      </c>
      <c r="G38" s="446">
        <v>412</v>
      </c>
      <c r="H38" s="494">
        <f t="shared" si="1"/>
        <v>0</v>
      </c>
      <c r="I38" s="494">
        <f t="shared" si="2"/>
        <v>100</v>
      </c>
      <c r="J38" s="522" t="s">
        <v>128</v>
      </c>
      <c r="K38" s="527">
        <v>1478</v>
      </c>
      <c r="L38" s="527">
        <v>416</v>
      </c>
      <c r="M38" s="554">
        <v>-96.7608814139998</v>
      </c>
      <c r="N38" s="551">
        <f>L38/K38*100</f>
        <v>28.1461434370771</v>
      </c>
      <c r="O38" s="555">
        <v>416</v>
      </c>
      <c r="P38" s="527">
        <v>12976</v>
      </c>
      <c r="Q38" s="567">
        <f>(O38-P38)/P38*100</f>
        <v>-96.7940813810111</v>
      </c>
      <c r="R38" s="568">
        <f>O38/K38*100</f>
        <v>28.1461434370771</v>
      </c>
      <c r="IP38" s="411"/>
    </row>
    <row r="39" s="410" customFormat="1" ht="30" customHeight="1" spans="1:250">
      <c r="A39" s="473" t="s">
        <v>129</v>
      </c>
      <c r="B39" s="445">
        <v>522</v>
      </c>
      <c r="C39" s="446">
        <v>522</v>
      </c>
      <c r="D39" s="446">
        <v>522</v>
      </c>
      <c r="E39" s="504">
        <v>0</v>
      </c>
      <c r="F39" s="493">
        <f t="shared" si="0"/>
        <v>100</v>
      </c>
      <c r="G39" s="446">
        <v>522</v>
      </c>
      <c r="H39" s="494">
        <f t="shared" si="1"/>
        <v>0</v>
      </c>
      <c r="I39" s="494">
        <f t="shared" si="2"/>
        <v>100</v>
      </c>
      <c r="J39" s="528"/>
      <c r="K39" s="527"/>
      <c r="L39" s="527"/>
      <c r="M39" s="554"/>
      <c r="N39" s="549"/>
      <c r="O39" s="555"/>
      <c r="P39" s="527"/>
      <c r="Q39" s="565"/>
      <c r="R39" s="566"/>
      <c r="IP39" s="411"/>
    </row>
    <row r="40" s="410" customFormat="1" ht="30" customHeight="1" spans="1:250">
      <c r="A40" s="474" t="s">
        <v>130</v>
      </c>
      <c r="B40" s="446">
        <v>284</v>
      </c>
      <c r="C40" s="446">
        <v>284</v>
      </c>
      <c r="D40" s="446">
        <v>284</v>
      </c>
      <c r="E40" s="504">
        <v>0</v>
      </c>
      <c r="F40" s="493">
        <f t="shared" si="0"/>
        <v>100</v>
      </c>
      <c r="G40" s="446">
        <v>284</v>
      </c>
      <c r="H40" s="494">
        <f t="shared" si="1"/>
        <v>0</v>
      </c>
      <c r="I40" s="494">
        <f t="shared" si="2"/>
        <v>100</v>
      </c>
      <c r="J40" s="529"/>
      <c r="K40" s="530"/>
      <c r="L40" s="530"/>
      <c r="M40" s="556"/>
      <c r="N40" s="549"/>
      <c r="O40" s="557"/>
      <c r="P40" s="530"/>
      <c r="Q40" s="565"/>
      <c r="R40" s="566"/>
      <c r="IP40" s="411"/>
    </row>
    <row r="41" s="410" customFormat="1" ht="30" customHeight="1" spans="1:250">
      <c r="A41" s="473" t="s">
        <v>131</v>
      </c>
      <c r="B41" s="446">
        <v>1100</v>
      </c>
      <c r="C41" s="453">
        <v>1100</v>
      </c>
      <c r="D41" s="453">
        <v>1100</v>
      </c>
      <c r="E41" s="504">
        <v>0</v>
      </c>
      <c r="F41" s="493">
        <f t="shared" si="0"/>
        <v>100</v>
      </c>
      <c r="G41" s="453">
        <v>1100</v>
      </c>
      <c r="H41" s="494">
        <f t="shared" si="1"/>
        <v>0</v>
      </c>
      <c r="I41" s="494">
        <f t="shared" si="2"/>
        <v>100</v>
      </c>
      <c r="J41" s="529"/>
      <c r="K41" s="530"/>
      <c r="L41" s="530"/>
      <c r="M41" s="556"/>
      <c r="N41" s="549"/>
      <c r="O41" s="557"/>
      <c r="P41" s="530"/>
      <c r="Q41" s="565"/>
      <c r="R41" s="566"/>
      <c r="IP41" s="411"/>
    </row>
    <row r="42" s="410" customFormat="1" ht="30" customHeight="1" spans="1:250">
      <c r="A42" s="471" t="s">
        <v>132</v>
      </c>
      <c r="B42" s="472">
        <f>SUM(B43:B70)</f>
        <v>183756</v>
      </c>
      <c r="C42" s="472">
        <f>SUM(C43:C70)</f>
        <v>155002</v>
      </c>
      <c r="D42" s="472">
        <f>SUM(D43:D70)</f>
        <v>176830</v>
      </c>
      <c r="E42" s="505">
        <v>-2.59770889205926</v>
      </c>
      <c r="F42" s="493">
        <f t="shared" si="0"/>
        <v>114.082398936788</v>
      </c>
      <c r="G42" s="472">
        <f>SUM(G43:G70)</f>
        <v>176830</v>
      </c>
      <c r="H42" s="494">
        <f t="shared" si="1"/>
        <v>-3.76912862709245</v>
      </c>
      <c r="I42" s="494">
        <f t="shared" si="2"/>
        <v>114.082398936788</v>
      </c>
      <c r="J42" s="529"/>
      <c r="K42" s="530"/>
      <c r="L42" s="530"/>
      <c r="M42" s="556"/>
      <c r="N42" s="549"/>
      <c r="O42" s="557"/>
      <c r="P42" s="530"/>
      <c r="Q42" s="565"/>
      <c r="R42" s="566"/>
      <c r="IP42" s="411"/>
    </row>
    <row r="43" s="410" customFormat="1" ht="30" customHeight="1" spans="1:250">
      <c r="A43" s="444" t="s">
        <v>133</v>
      </c>
      <c r="B43" s="453">
        <v>1532</v>
      </c>
      <c r="C43" s="453">
        <v>1531</v>
      </c>
      <c r="D43" s="453">
        <v>1532</v>
      </c>
      <c r="E43" s="504">
        <v>-0.0280678851174976</v>
      </c>
      <c r="F43" s="493">
        <f t="shared" si="0"/>
        <v>100.065316786414</v>
      </c>
      <c r="G43" s="453">
        <v>1532</v>
      </c>
      <c r="H43" s="494">
        <f t="shared" si="1"/>
        <v>0</v>
      </c>
      <c r="I43" s="494">
        <f t="shared" si="2"/>
        <v>100.065316786414</v>
      </c>
      <c r="J43" s="529"/>
      <c r="K43" s="526"/>
      <c r="L43" s="526"/>
      <c r="M43" s="553"/>
      <c r="N43" s="549"/>
      <c r="O43" s="525"/>
      <c r="P43" s="526"/>
      <c r="Q43" s="565"/>
      <c r="R43" s="566"/>
      <c r="IP43" s="411"/>
    </row>
    <row r="44" s="410" customFormat="1" ht="30" customHeight="1" spans="1:250">
      <c r="A44" s="444" t="s">
        <v>134</v>
      </c>
      <c r="B44" s="475">
        <v>53280</v>
      </c>
      <c r="C44" s="453">
        <v>52737</v>
      </c>
      <c r="D44" s="475">
        <v>55090</v>
      </c>
      <c r="E44" s="504">
        <v>3.39714714714715</v>
      </c>
      <c r="F44" s="493">
        <f t="shared" si="0"/>
        <v>104.461763088534</v>
      </c>
      <c r="G44" s="475">
        <v>55090</v>
      </c>
      <c r="H44" s="494">
        <f t="shared" si="1"/>
        <v>3.39714714714715</v>
      </c>
      <c r="I44" s="494">
        <f t="shared" si="2"/>
        <v>104.461763088534</v>
      </c>
      <c r="J44" s="531" t="s">
        <v>135</v>
      </c>
      <c r="K44" s="521"/>
      <c r="L44" s="521"/>
      <c r="M44" s="558"/>
      <c r="N44" s="559"/>
      <c r="O44" s="552"/>
      <c r="P44" s="521"/>
      <c r="Q44" s="565"/>
      <c r="R44" s="566"/>
      <c r="IP44" s="411"/>
    </row>
    <row r="45" s="410" customFormat="1" ht="30" customHeight="1" spans="1:250">
      <c r="A45" s="444" t="s">
        <v>136</v>
      </c>
      <c r="B45" s="476">
        <v>12922</v>
      </c>
      <c r="C45" s="476">
        <v>12922</v>
      </c>
      <c r="D45" s="475">
        <v>11467</v>
      </c>
      <c r="E45" s="504">
        <v>0</v>
      </c>
      <c r="F45" s="493">
        <f t="shared" si="0"/>
        <v>88.7401331063303</v>
      </c>
      <c r="G45" s="475">
        <v>11467</v>
      </c>
      <c r="H45" s="494">
        <f t="shared" si="1"/>
        <v>-11.2598668936697</v>
      </c>
      <c r="I45" s="494">
        <f t="shared" si="2"/>
        <v>88.7401331063303</v>
      </c>
      <c r="J45" s="532"/>
      <c r="K45" s="524"/>
      <c r="L45" s="524"/>
      <c r="M45" s="560"/>
      <c r="N45" s="549"/>
      <c r="O45" s="561"/>
      <c r="P45" s="524"/>
      <c r="Q45" s="565"/>
      <c r="R45" s="566"/>
      <c r="IP45" s="411"/>
    </row>
    <row r="46" s="410" customFormat="1" ht="36.75" customHeight="1" spans="1:250">
      <c r="A46" s="444" t="s">
        <v>137</v>
      </c>
      <c r="B46" s="453">
        <v>2567</v>
      </c>
      <c r="C46" s="477">
        <v>1227</v>
      </c>
      <c r="D46" s="477">
        <v>4835</v>
      </c>
      <c r="E46" s="504">
        <v>380.149062264151</v>
      </c>
      <c r="F46" s="493">
        <f t="shared" si="0"/>
        <v>394.050529747351</v>
      </c>
      <c r="G46" s="477">
        <v>4835</v>
      </c>
      <c r="H46" s="494">
        <f t="shared" si="1"/>
        <v>88.3521620568757</v>
      </c>
      <c r="I46" s="494">
        <f t="shared" si="2"/>
        <v>394.050529747351</v>
      </c>
      <c r="J46" s="532"/>
      <c r="K46" s="524"/>
      <c r="L46" s="524"/>
      <c r="M46" s="560"/>
      <c r="N46" s="549"/>
      <c r="O46" s="561"/>
      <c r="P46" s="524"/>
      <c r="Q46" s="565"/>
      <c r="R46" s="566"/>
      <c r="IP46" s="411"/>
    </row>
    <row r="47" s="410" customFormat="1" ht="42" customHeight="1" spans="1:250">
      <c r="A47" s="444" t="s">
        <v>138</v>
      </c>
      <c r="B47" s="437">
        <v>4060</v>
      </c>
      <c r="C47" s="477">
        <v>3960</v>
      </c>
      <c r="D47" s="477">
        <v>4183</v>
      </c>
      <c r="E47" s="504">
        <v>5.63131313131313</v>
      </c>
      <c r="F47" s="493">
        <f t="shared" si="0"/>
        <v>105.631313131313</v>
      </c>
      <c r="G47" s="477">
        <v>4183</v>
      </c>
      <c r="H47" s="494">
        <f t="shared" si="1"/>
        <v>3.0295566502463</v>
      </c>
      <c r="I47" s="494">
        <f t="shared" si="2"/>
        <v>105.631313131313</v>
      </c>
      <c r="J47" s="522"/>
      <c r="K47" s="524"/>
      <c r="L47" s="524"/>
      <c r="M47" s="560"/>
      <c r="N47" s="549"/>
      <c r="O47" s="561"/>
      <c r="P47" s="524"/>
      <c r="Q47" s="565"/>
      <c r="R47" s="566"/>
      <c r="IP47" s="411"/>
    </row>
    <row r="48" s="410" customFormat="1" ht="30" customHeight="1" spans="1:250">
      <c r="A48" s="444" t="s">
        <v>139</v>
      </c>
      <c r="B48" s="437">
        <v>12137</v>
      </c>
      <c r="C48" s="477">
        <v>12137</v>
      </c>
      <c r="D48" s="477">
        <v>12811</v>
      </c>
      <c r="E48" s="504">
        <v>5.55409079673725</v>
      </c>
      <c r="F48" s="493">
        <f t="shared" si="0"/>
        <v>105.553266869902</v>
      </c>
      <c r="G48" s="477">
        <v>12811</v>
      </c>
      <c r="H48" s="494">
        <f t="shared" si="1"/>
        <v>5.55326686990195</v>
      </c>
      <c r="I48" s="494">
        <f t="shared" si="2"/>
        <v>105.553266869902</v>
      </c>
      <c r="J48" s="533"/>
      <c r="K48" s="524"/>
      <c r="L48" s="524"/>
      <c r="M48" s="560"/>
      <c r="N48" s="549"/>
      <c r="O48" s="561"/>
      <c r="P48" s="524"/>
      <c r="Q48" s="565"/>
      <c r="R48" s="566"/>
      <c r="IP48" s="411"/>
    </row>
    <row r="49" s="410" customFormat="1" ht="42" customHeight="1" spans="1:250">
      <c r="A49" s="444" t="s">
        <v>140</v>
      </c>
      <c r="B49" s="437">
        <v>976</v>
      </c>
      <c r="C49" s="477"/>
      <c r="D49" s="477">
        <v>58</v>
      </c>
      <c r="E49" s="504">
        <v>-93.8883034773446</v>
      </c>
      <c r="F49" s="493"/>
      <c r="G49" s="477">
        <v>58</v>
      </c>
      <c r="H49" s="494">
        <f t="shared" si="1"/>
        <v>-94.0573770491803</v>
      </c>
      <c r="I49" s="494"/>
      <c r="J49" s="533"/>
      <c r="K49" s="524"/>
      <c r="L49" s="524"/>
      <c r="M49" s="560"/>
      <c r="N49" s="549"/>
      <c r="O49" s="561"/>
      <c r="P49" s="524"/>
      <c r="Q49" s="565"/>
      <c r="R49" s="566"/>
      <c r="IP49" s="411"/>
    </row>
    <row r="50" s="410" customFormat="1" ht="42" customHeight="1" spans="1:250">
      <c r="A50" s="444" t="s">
        <v>141</v>
      </c>
      <c r="B50" s="437">
        <v>7160</v>
      </c>
      <c r="C50" s="477">
        <v>2000</v>
      </c>
      <c r="D50" s="477">
        <v>491</v>
      </c>
      <c r="E50" s="504">
        <v>-93.1424581005587</v>
      </c>
      <c r="F50" s="493">
        <f t="shared" si="0"/>
        <v>24.55</v>
      </c>
      <c r="G50" s="477">
        <v>491</v>
      </c>
      <c r="H50" s="494">
        <f t="shared" si="1"/>
        <v>-93.1424581005587</v>
      </c>
      <c r="I50" s="494">
        <f t="shared" si="2"/>
        <v>24.55</v>
      </c>
      <c r="J50" s="533"/>
      <c r="K50" s="524"/>
      <c r="L50" s="524"/>
      <c r="M50" s="560"/>
      <c r="N50" s="549"/>
      <c r="O50" s="561"/>
      <c r="P50" s="524"/>
      <c r="Q50" s="565"/>
      <c r="R50" s="566"/>
      <c r="IP50" s="411"/>
    </row>
    <row r="51" s="410" customFormat="1" ht="30" customHeight="1" spans="1:250">
      <c r="A51" s="444" t="s">
        <v>142</v>
      </c>
      <c r="B51" s="437">
        <v>316</v>
      </c>
      <c r="C51" s="477"/>
      <c r="D51" s="477">
        <v>614</v>
      </c>
      <c r="E51" s="504">
        <v>94.3037974683544</v>
      </c>
      <c r="F51" s="493"/>
      <c r="G51" s="477">
        <v>614</v>
      </c>
      <c r="H51" s="494">
        <f t="shared" si="1"/>
        <v>94.3037974683544</v>
      </c>
      <c r="I51" s="494"/>
      <c r="J51" s="522" t="s">
        <v>143</v>
      </c>
      <c r="K51" s="521">
        <f>C76-K33-K34-K38</f>
        <v>0</v>
      </c>
      <c r="L51" s="521">
        <f>D76-L33-L34-L38</f>
        <v>78468</v>
      </c>
      <c r="M51" s="560">
        <v>18.5867573994089</v>
      </c>
      <c r="N51" s="549"/>
      <c r="O51" s="552">
        <f>G76-O33-O34-O38</f>
        <v>18194.25</v>
      </c>
      <c r="P51" s="521">
        <f>B76-P33-P34-P38-P44</f>
        <v>33043</v>
      </c>
      <c r="Q51" s="565">
        <f>(O51-P51)/P51*100</f>
        <v>-44.9376569924038</v>
      </c>
      <c r="R51" s="566"/>
      <c r="IP51" s="411"/>
    </row>
    <row r="52" s="410" customFormat="1" ht="30" customHeight="1" spans="1:250">
      <c r="A52" s="444" t="s">
        <v>144</v>
      </c>
      <c r="B52" s="437">
        <v>914</v>
      </c>
      <c r="C52" s="477">
        <v>823</v>
      </c>
      <c r="D52" s="477">
        <v>1011</v>
      </c>
      <c r="E52" s="504">
        <v>10.6126914660832</v>
      </c>
      <c r="F52" s="493">
        <f t="shared" si="0"/>
        <v>122.843256379101</v>
      </c>
      <c r="G52" s="477">
        <v>1011</v>
      </c>
      <c r="H52" s="494">
        <f t="shared" si="1"/>
        <v>10.6126914660832</v>
      </c>
      <c r="I52" s="494">
        <f t="shared" si="2"/>
        <v>122.843256379101</v>
      </c>
      <c r="J52" s="534" t="s">
        <v>145</v>
      </c>
      <c r="K52" s="524"/>
      <c r="L52" s="535"/>
      <c r="M52" s="560"/>
      <c r="N52" s="549"/>
      <c r="O52" s="561">
        <v>18194</v>
      </c>
      <c r="P52" s="524">
        <v>33043</v>
      </c>
      <c r="Q52" s="565">
        <f>(O52-P52)/P52*100</f>
        <v>-44.9384135823018</v>
      </c>
      <c r="R52" s="566"/>
      <c r="IP52" s="411"/>
    </row>
    <row r="53" s="410" customFormat="1" ht="30" customHeight="1" spans="1:250">
      <c r="A53" s="444" t="s">
        <v>146</v>
      </c>
      <c r="B53" s="446">
        <v>24656</v>
      </c>
      <c r="C53" s="477">
        <v>21759</v>
      </c>
      <c r="D53" s="477">
        <v>33458</v>
      </c>
      <c r="E53" s="504" t="e">
        <v>#DIV/0!</v>
      </c>
      <c r="F53" s="493">
        <f t="shared" si="0"/>
        <v>153.766257640517</v>
      </c>
      <c r="G53" s="477">
        <v>33458</v>
      </c>
      <c r="H53" s="494">
        <f t="shared" si="1"/>
        <v>35.69922128488</v>
      </c>
      <c r="I53" s="494">
        <f t="shared" si="2"/>
        <v>153.766257640517</v>
      </c>
      <c r="J53" s="534" t="s">
        <v>147</v>
      </c>
      <c r="K53" s="524"/>
      <c r="L53" s="524"/>
      <c r="M53" s="560"/>
      <c r="N53" s="549"/>
      <c r="O53" s="561">
        <f>O51-O52</f>
        <v>0.25</v>
      </c>
      <c r="P53" s="561">
        <f>P51-P52</f>
        <v>0</v>
      </c>
      <c r="Q53" s="561"/>
      <c r="R53" s="566"/>
      <c r="IP53" s="411"/>
    </row>
    <row r="54" s="410" customFormat="1" ht="30" customHeight="1" spans="1:250">
      <c r="A54" s="444" t="s">
        <v>148</v>
      </c>
      <c r="B54" s="446">
        <v>1090</v>
      </c>
      <c r="C54" s="477">
        <v>31</v>
      </c>
      <c r="D54" s="477">
        <v>1176</v>
      </c>
      <c r="E54" s="504">
        <v>-43.125786163522</v>
      </c>
      <c r="F54" s="493">
        <f t="shared" si="0"/>
        <v>3793.54838709677</v>
      </c>
      <c r="G54" s="477">
        <v>1176</v>
      </c>
      <c r="H54" s="494">
        <f t="shared" si="1"/>
        <v>7.88990825688073</v>
      </c>
      <c r="I54" s="494">
        <f t="shared" si="2"/>
        <v>3793.54838709677</v>
      </c>
      <c r="J54" s="533"/>
      <c r="K54" s="524"/>
      <c r="L54" s="524"/>
      <c r="M54" s="560"/>
      <c r="N54" s="549"/>
      <c r="O54" s="561"/>
      <c r="P54" s="524"/>
      <c r="Q54" s="565"/>
      <c r="R54" s="566"/>
      <c r="IP54" s="411"/>
    </row>
    <row r="55" s="410" customFormat="1" ht="30" customHeight="1" spans="1:250">
      <c r="A55" s="444" t="s">
        <v>149</v>
      </c>
      <c r="B55" s="446">
        <v>9078</v>
      </c>
      <c r="C55" s="477">
        <v>7194</v>
      </c>
      <c r="D55" s="477">
        <v>7897</v>
      </c>
      <c r="E55" s="504">
        <v>-7.96713669735462</v>
      </c>
      <c r="F55" s="493">
        <f t="shared" si="0"/>
        <v>109.772032249096</v>
      </c>
      <c r="G55" s="477">
        <v>7897</v>
      </c>
      <c r="H55" s="494">
        <f t="shared" si="1"/>
        <v>-13.0094734523023</v>
      </c>
      <c r="I55" s="494">
        <f t="shared" si="2"/>
        <v>109.772032249096</v>
      </c>
      <c r="J55" s="533"/>
      <c r="K55" s="524"/>
      <c r="L55" s="524"/>
      <c r="M55" s="560"/>
      <c r="N55" s="549"/>
      <c r="O55" s="561"/>
      <c r="P55" s="524"/>
      <c r="Q55" s="565"/>
      <c r="R55" s="566"/>
      <c r="IP55" s="411"/>
    </row>
    <row r="56" s="410" customFormat="1" ht="30" customHeight="1" spans="1:250">
      <c r="A56" s="444" t="s">
        <v>150</v>
      </c>
      <c r="B56" s="446"/>
      <c r="C56" s="477"/>
      <c r="D56" s="477">
        <v>10</v>
      </c>
      <c r="E56" s="504"/>
      <c r="F56" s="493"/>
      <c r="G56" s="477">
        <v>10</v>
      </c>
      <c r="H56" s="494"/>
      <c r="I56" s="494"/>
      <c r="J56" s="533"/>
      <c r="K56" s="524"/>
      <c r="L56" s="524"/>
      <c r="M56" s="560"/>
      <c r="N56" s="549"/>
      <c r="O56" s="561"/>
      <c r="P56" s="524"/>
      <c r="Q56" s="565"/>
      <c r="R56" s="566"/>
      <c r="IP56" s="411"/>
    </row>
    <row r="57" s="410" customFormat="1" ht="30" customHeight="1" spans="1:250">
      <c r="A57" s="444" t="s">
        <v>151</v>
      </c>
      <c r="B57" s="446">
        <v>380</v>
      </c>
      <c r="C57" s="477">
        <v>356</v>
      </c>
      <c r="D57" s="477">
        <v>446</v>
      </c>
      <c r="E57" s="504">
        <v>17.4578947368421</v>
      </c>
      <c r="F57" s="493">
        <f t="shared" ref="F57:F61" si="13">D57/C57*100</f>
        <v>125.280898876405</v>
      </c>
      <c r="G57" s="477">
        <v>446</v>
      </c>
      <c r="H57" s="494">
        <f t="shared" ref="H57:H61" si="14">(G57-B57)/B57*100</f>
        <v>17.3684210526316</v>
      </c>
      <c r="I57" s="494">
        <f t="shared" ref="I57:I61" si="15">G57/C57*100</f>
        <v>125.280898876405</v>
      </c>
      <c r="J57" s="533"/>
      <c r="K57" s="524"/>
      <c r="L57" s="524"/>
      <c r="M57" s="560"/>
      <c r="N57" s="549"/>
      <c r="O57" s="561"/>
      <c r="P57" s="524"/>
      <c r="Q57" s="565"/>
      <c r="R57" s="566"/>
      <c r="IP57" s="411"/>
    </row>
    <row r="58" s="410" customFormat="1" ht="57" customHeight="1" spans="1:250">
      <c r="A58" s="444" t="s">
        <v>152</v>
      </c>
      <c r="B58" s="446">
        <v>21211</v>
      </c>
      <c r="C58" s="477">
        <v>21281</v>
      </c>
      <c r="D58" s="477">
        <v>21370</v>
      </c>
      <c r="E58" s="504">
        <v>0.87834233383685</v>
      </c>
      <c r="F58" s="493">
        <f t="shared" si="13"/>
        <v>100.41821342982</v>
      </c>
      <c r="G58" s="477">
        <v>21370</v>
      </c>
      <c r="H58" s="494">
        <f t="shared" si="14"/>
        <v>0.749611050869832</v>
      </c>
      <c r="I58" s="494">
        <f t="shared" si="15"/>
        <v>100.41821342982</v>
      </c>
      <c r="J58" s="533"/>
      <c r="K58" s="524"/>
      <c r="L58" s="524"/>
      <c r="M58" s="560"/>
      <c r="N58" s="549"/>
      <c r="O58" s="561"/>
      <c r="P58" s="524"/>
      <c r="Q58" s="565"/>
      <c r="R58" s="566"/>
      <c r="IP58" s="411"/>
    </row>
    <row r="59" s="410" customFormat="1" ht="51.95" customHeight="1" spans="1:250">
      <c r="A59" s="444" t="s">
        <v>153</v>
      </c>
      <c r="B59" s="437">
        <v>6107</v>
      </c>
      <c r="C59" s="477">
        <v>5515</v>
      </c>
      <c r="D59" s="477">
        <v>5682</v>
      </c>
      <c r="E59" s="504">
        <v>-4.60745466756212</v>
      </c>
      <c r="F59" s="493">
        <f t="shared" si="13"/>
        <v>103.028105167724</v>
      </c>
      <c r="G59" s="477">
        <v>5682</v>
      </c>
      <c r="H59" s="494">
        <f t="shared" si="14"/>
        <v>-6.95922711642378</v>
      </c>
      <c r="I59" s="494">
        <f t="shared" si="15"/>
        <v>103.028105167724</v>
      </c>
      <c r="J59" s="533"/>
      <c r="K59" s="524"/>
      <c r="L59" s="524"/>
      <c r="M59" s="560"/>
      <c r="N59" s="549"/>
      <c r="O59" s="561"/>
      <c r="P59" s="524"/>
      <c r="Q59" s="565"/>
      <c r="R59" s="566"/>
      <c r="IP59" s="411"/>
    </row>
    <row r="60" s="411" customFormat="1" ht="53.1" customHeight="1" spans="1:18">
      <c r="A60" s="444" t="s">
        <v>154</v>
      </c>
      <c r="B60" s="446">
        <v>684</v>
      </c>
      <c r="C60" s="477">
        <v>687</v>
      </c>
      <c r="D60" s="477">
        <v>771</v>
      </c>
      <c r="E60" s="504">
        <v>13.9970414201183</v>
      </c>
      <c r="F60" s="493">
        <f t="shared" si="13"/>
        <v>112.227074235808</v>
      </c>
      <c r="G60" s="477">
        <v>771</v>
      </c>
      <c r="H60" s="494">
        <f t="shared" si="14"/>
        <v>12.719298245614</v>
      </c>
      <c r="I60" s="494">
        <f t="shared" si="15"/>
        <v>112.227074235808</v>
      </c>
      <c r="J60" s="533"/>
      <c r="K60" s="524"/>
      <c r="L60" s="524"/>
      <c r="M60" s="560"/>
      <c r="N60" s="549"/>
      <c r="O60" s="561"/>
      <c r="P60" s="524"/>
      <c r="Q60" s="565"/>
      <c r="R60" s="566"/>
    </row>
    <row r="61" s="412" customFormat="1" ht="30" customHeight="1" spans="1:18">
      <c r="A61" s="444" t="s">
        <v>155</v>
      </c>
      <c r="B61" s="446">
        <v>19194</v>
      </c>
      <c r="C61" s="477">
        <v>8864</v>
      </c>
      <c r="D61" s="477">
        <v>12858</v>
      </c>
      <c r="E61" s="504">
        <v>-17.6538363007557</v>
      </c>
      <c r="F61" s="493">
        <f t="shared" si="13"/>
        <v>145.058664259928</v>
      </c>
      <c r="G61" s="477">
        <v>12858</v>
      </c>
      <c r="H61" s="494">
        <f t="shared" si="14"/>
        <v>-33.0103157236636</v>
      </c>
      <c r="I61" s="494">
        <f t="shared" si="15"/>
        <v>145.058664259928</v>
      </c>
      <c r="J61" s="533"/>
      <c r="K61" s="524"/>
      <c r="L61" s="524"/>
      <c r="M61" s="560"/>
      <c r="N61" s="549"/>
      <c r="O61" s="561"/>
      <c r="P61" s="524"/>
      <c r="Q61" s="565"/>
      <c r="R61" s="566"/>
    </row>
    <row r="62" s="410" customFormat="1" ht="30" customHeight="1" spans="1:250">
      <c r="A62" s="444" t="s">
        <v>156</v>
      </c>
      <c r="B62" s="446"/>
      <c r="C62" s="477"/>
      <c r="D62" s="477">
        <v>43</v>
      </c>
      <c r="E62" s="504"/>
      <c r="F62" s="493"/>
      <c r="G62" s="477">
        <v>43</v>
      </c>
      <c r="H62" s="494"/>
      <c r="I62" s="494"/>
      <c r="J62" s="533"/>
      <c r="K62" s="524"/>
      <c r="L62" s="524"/>
      <c r="M62" s="560"/>
      <c r="N62" s="549"/>
      <c r="O62" s="561"/>
      <c r="P62" s="524"/>
      <c r="Q62" s="565"/>
      <c r="R62" s="566"/>
      <c r="IP62" s="411"/>
    </row>
    <row r="63" s="410" customFormat="1" ht="42" customHeight="1" spans="1:250">
      <c r="A63" s="444" t="s">
        <v>157</v>
      </c>
      <c r="B63" s="446">
        <v>4973</v>
      </c>
      <c r="C63" s="477">
        <v>1596</v>
      </c>
      <c r="D63" s="477">
        <v>-384</v>
      </c>
      <c r="E63" s="504">
        <v>-107.724713452644</v>
      </c>
      <c r="F63" s="493">
        <f t="shared" ref="F63:F67" si="16">D63/C63*100</f>
        <v>-24.0601503759398</v>
      </c>
      <c r="G63" s="477">
        <v>-384</v>
      </c>
      <c r="H63" s="494">
        <f t="shared" ref="H63:H65" si="17">(G63-B63)/B63*100</f>
        <v>-107.721697164689</v>
      </c>
      <c r="I63" s="494">
        <f t="shared" ref="I63:I67" si="18">G63/C63*100</f>
        <v>-24.0601503759398</v>
      </c>
      <c r="J63" s="533"/>
      <c r="K63" s="524"/>
      <c r="L63" s="524"/>
      <c r="M63" s="560"/>
      <c r="N63" s="549"/>
      <c r="O63" s="561"/>
      <c r="P63" s="524"/>
      <c r="Q63" s="565"/>
      <c r="R63" s="566"/>
      <c r="IP63" s="411"/>
    </row>
    <row r="64" s="410" customFormat="1" ht="39" customHeight="1" spans="1:250">
      <c r="A64" s="444" t="s">
        <v>158</v>
      </c>
      <c r="B64" s="437">
        <v>-768</v>
      </c>
      <c r="C64" s="477">
        <v>61</v>
      </c>
      <c r="D64" s="477">
        <v>279</v>
      </c>
      <c r="E64" s="504">
        <v>-136.272135416667</v>
      </c>
      <c r="F64" s="493">
        <f t="shared" si="16"/>
        <v>457.377049180328</v>
      </c>
      <c r="G64" s="477">
        <v>279</v>
      </c>
      <c r="H64" s="494">
        <f t="shared" si="17"/>
        <v>-136.328125</v>
      </c>
      <c r="I64" s="494">
        <f t="shared" si="18"/>
        <v>457.377049180328</v>
      </c>
      <c r="J64" s="533"/>
      <c r="K64" s="524"/>
      <c r="L64" s="524"/>
      <c r="M64" s="560"/>
      <c r="N64" s="549"/>
      <c r="O64" s="561"/>
      <c r="P64" s="524"/>
      <c r="Q64" s="565"/>
      <c r="R64" s="566"/>
      <c r="IP64" s="411"/>
    </row>
    <row r="65" s="410" customFormat="1" ht="46" customHeight="1" spans="1:250">
      <c r="A65" s="444" t="s">
        <v>159</v>
      </c>
      <c r="B65" s="446">
        <v>538</v>
      </c>
      <c r="C65" s="477"/>
      <c r="D65" s="477">
        <v>8</v>
      </c>
      <c r="E65" s="504">
        <v>-92.7272727272727</v>
      </c>
      <c r="F65" s="493"/>
      <c r="G65" s="477">
        <v>8</v>
      </c>
      <c r="H65" s="494">
        <f t="shared" si="17"/>
        <v>-98.5130111524164</v>
      </c>
      <c r="I65" s="494"/>
      <c r="J65" s="592"/>
      <c r="K65" s="524"/>
      <c r="L65" s="524"/>
      <c r="M65" s="560"/>
      <c r="N65" s="549"/>
      <c r="O65" s="561"/>
      <c r="P65" s="524"/>
      <c r="Q65" s="565"/>
      <c r="R65" s="566"/>
      <c r="IP65" s="411"/>
    </row>
    <row r="66" s="410" customFormat="1" ht="47" customHeight="1" spans="1:250">
      <c r="A66" s="444" t="s">
        <v>160</v>
      </c>
      <c r="B66" s="446">
        <v>0</v>
      </c>
      <c r="C66" s="477"/>
      <c r="D66" s="477">
        <v>0</v>
      </c>
      <c r="E66" s="504">
        <v>-100</v>
      </c>
      <c r="F66" s="493"/>
      <c r="G66" s="477"/>
      <c r="H66" s="494"/>
      <c r="I66" s="494"/>
      <c r="J66" s="592"/>
      <c r="K66" s="524"/>
      <c r="L66" s="524"/>
      <c r="M66" s="560"/>
      <c r="N66" s="549"/>
      <c r="O66" s="561"/>
      <c r="P66" s="524"/>
      <c r="Q66" s="565"/>
      <c r="R66" s="566"/>
      <c r="IP66" s="411"/>
    </row>
    <row r="67" s="410" customFormat="1" ht="30" customHeight="1" spans="1:250">
      <c r="A67" s="444" t="s">
        <v>161</v>
      </c>
      <c r="B67" s="446">
        <v>749</v>
      </c>
      <c r="C67" s="477">
        <v>321</v>
      </c>
      <c r="D67" s="477">
        <v>725</v>
      </c>
      <c r="E67" s="504">
        <v>-61.9512980577428</v>
      </c>
      <c r="F67" s="493">
        <f t="shared" si="16"/>
        <v>225.856697819315</v>
      </c>
      <c r="G67" s="477">
        <v>725</v>
      </c>
      <c r="H67" s="494">
        <f t="shared" ref="H67:H76" si="19">(G67-B67)/B67*100</f>
        <v>-3.20427236315087</v>
      </c>
      <c r="I67" s="494">
        <f t="shared" si="18"/>
        <v>225.856697819315</v>
      </c>
      <c r="J67" s="592"/>
      <c r="K67" s="524"/>
      <c r="L67" s="524"/>
      <c r="M67" s="560"/>
      <c r="N67" s="549"/>
      <c r="O67" s="561"/>
      <c r="P67" s="524"/>
      <c r="Q67" s="565"/>
      <c r="R67" s="566"/>
      <c r="IP67" s="411"/>
    </row>
    <row r="68" s="410" customFormat="1" ht="30" customHeight="1" spans="1:250">
      <c r="A68" s="444" t="s">
        <v>162</v>
      </c>
      <c r="B68" s="446"/>
      <c r="C68" s="477"/>
      <c r="D68" s="477">
        <v>15</v>
      </c>
      <c r="E68" s="504"/>
      <c r="F68" s="493"/>
      <c r="G68" s="477">
        <v>15</v>
      </c>
      <c r="H68" s="494"/>
      <c r="I68" s="494"/>
      <c r="J68" s="592"/>
      <c r="K68" s="524"/>
      <c r="L68" s="524"/>
      <c r="M68" s="560"/>
      <c r="N68" s="549"/>
      <c r="O68" s="561"/>
      <c r="P68" s="524"/>
      <c r="Q68" s="565"/>
      <c r="R68" s="566"/>
      <c r="IP68" s="411"/>
    </row>
    <row r="69" s="410" customFormat="1" ht="30" customHeight="1" spans="1:250">
      <c r="A69" s="444" t="s">
        <v>163</v>
      </c>
      <c r="B69" s="446"/>
      <c r="C69" s="477"/>
      <c r="D69" s="477">
        <v>112</v>
      </c>
      <c r="E69" s="504"/>
      <c r="F69" s="493"/>
      <c r="G69" s="477">
        <v>112</v>
      </c>
      <c r="H69" s="494"/>
      <c r="I69" s="494"/>
      <c r="J69" s="592"/>
      <c r="K69" s="524"/>
      <c r="L69" s="524"/>
      <c r="M69" s="560"/>
      <c r="N69" s="549"/>
      <c r="O69" s="561"/>
      <c r="P69" s="524"/>
      <c r="Q69" s="565"/>
      <c r="R69" s="566"/>
      <c r="IP69" s="411"/>
    </row>
    <row r="70" s="410" customFormat="1" ht="30" customHeight="1" spans="1:250">
      <c r="A70" s="444" t="s">
        <v>164</v>
      </c>
      <c r="B70" s="446"/>
      <c r="C70" s="477"/>
      <c r="D70" s="477">
        <v>272</v>
      </c>
      <c r="E70" s="504"/>
      <c r="F70" s="493"/>
      <c r="G70" s="477">
        <v>272</v>
      </c>
      <c r="H70" s="494"/>
      <c r="I70" s="494"/>
      <c r="J70" s="592"/>
      <c r="K70" s="524"/>
      <c r="L70" s="524"/>
      <c r="M70" s="560"/>
      <c r="N70" s="549"/>
      <c r="O70" s="561"/>
      <c r="P70" s="524"/>
      <c r="Q70" s="565"/>
      <c r="R70" s="566"/>
      <c r="IP70" s="411"/>
    </row>
    <row r="71" s="410" customFormat="1" ht="30" customHeight="1" spans="1:250">
      <c r="A71" s="570" t="s">
        <v>165</v>
      </c>
      <c r="B71" s="571">
        <v>27328</v>
      </c>
      <c r="C71" s="472">
        <v>6142</v>
      </c>
      <c r="D71" s="472">
        <v>18657</v>
      </c>
      <c r="E71" s="504">
        <v>-6.38691440541896</v>
      </c>
      <c r="F71" s="493">
        <f>D71/C71*100</f>
        <v>303.760989905568</v>
      </c>
      <c r="G71" s="472">
        <v>18657</v>
      </c>
      <c r="H71" s="494">
        <f t="shared" si="19"/>
        <v>-31.7293618266979</v>
      </c>
      <c r="I71" s="494">
        <f>G71/C71*100</f>
        <v>303.760989905568</v>
      </c>
      <c r="J71" s="592"/>
      <c r="K71" s="524"/>
      <c r="L71" s="524"/>
      <c r="M71" s="560"/>
      <c r="N71" s="549"/>
      <c r="O71" s="561"/>
      <c r="P71" s="524"/>
      <c r="Q71" s="565"/>
      <c r="R71" s="566"/>
      <c r="IP71" s="411"/>
    </row>
    <row r="72" s="413" customFormat="1" ht="30" customHeight="1" spans="1:254">
      <c r="A72" s="572" t="s">
        <v>166</v>
      </c>
      <c r="B72" s="571">
        <v>9848</v>
      </c>
      <c r="C72" s="472">
        <v>31497</v>
      </c>
      <c r="D72" s="571">
        <v>33043</v>
      </c>
      <c r="E72" s="504">
        <v>235.530056864338</v>
      </c>
      <c r="F72" s="493">
        <f>D72/C72*100</f>
        <v>104.908403974982</v>
      </c>
      <c r="G72" s="583">
        <v>33043</v>
      </c>
      <c r="H72" s="494">
        <f t="shared" si="19"/>
        <v>235.530056864338</v>
      </c>
      <c r="I72" s="494">
        <f>G72/C72*100</f>
        <v>104.908403974982</v>
      </c>
      <c r="J72" s="593"/>
      <c r="K72" s="594"/>
      <c r="L72" s="594"/>
      <c r="M72" s="595"/>
      <c r="N72" s="596"/>
      <c r="O72" s="597"/>
      <c r="P72" s="594"/>
      <c r="Q72" s="599"/>
      <c r="R72" s="600"/>
      <c r="S72" s="601"/>
      <c r="T72" s="601"/>
      <c r="U72" s="601"/>
      <c r="V72" s="601"/>
      <c r="W72" s="601"/>
      <c r="X72" s="601"/>
      <c r="Y72" s="601"/>
      <c r="Z72" s="601"/>
      <c r="AA72" s="601"/>
      <c r="AB72" s="601"/>
      <c r="AC72" s="601"/>
      <c r="AD72" s="601"/>
      <c r="AE72" s="601"/>
      <c r="AF72" s="601"/>
      <c r="AG72" s="601"/>
      <c r="AH72" s="601"/>
      <c r="AI72" s="601"/>
      <c r="AJ72" s="601"/>
      <c r="AK72" s="601"/>
      <c r="AL72" s="601"/>
      <c r="AM72" s="601"/>
      <c r="AN72" s="601"/>
      <c r="AO72" s="601"/>
      <c r="AP72" s="601"/>
      <c r="AQ72" s="601"/>
      <c r="AR72" s="601"/>
      <c r="AS72" s="601"/>
      <c r="AT72" s="601"/>
      <c r="AU72" s="601"/>
      <c r="AV72" s="601"/>
      <c r="AW72" s="601"/>
      <c r="AX72" s="601"/>
      <c r="AY72" s="601"/>
      <c r="AZ72" s="601"/>
      <c r="BA72" s="601"/>
      <c r="BB72" s="601"/>
      <c r="BC72" s="601"/>
      <c r="BD72" s="601"/>
      <c r="BE72" s="601"/>
      <c r="BF72" s="601"/>
      <c r="BG72" s="601"/>
      <c r="BH72" s="601"/>
      <c r="BI72" s="601"/>
      <c r="BJ72" s="601"/>
      <c r="BK72" s="601"/>
      <c r="BL72" s="601"/>
      <c r="BM72" s="601"/>
      <c r="BN72" s="601"/>
      <c r="BO72" s="601"/>
      <c r="BP72" s="601"/>
      <c r="BQ72" s="601"/>
      <c r="BR72" s="601"/>
      <c r="BS72" s="601"/>
      <c r="BT72" s="601"/>
      <c r="BU72" s="601"/>
      <c r="BV72" s="601"/>
      <c r="BW72" s="601"/>
      <c r="BX72" s="601"/>
      <c r="BY72" s="601"/>
      <c r="BZ72" s="601"/>
      <c r="CA72" s="601"/>
      <c r="CB72" s="601"/>
      <c r="CC72" s="601"/>
      <c r="CD72" s="601"/>
      <c r="CE72" s="601"/>
      <c r="CF72" s="601"/>
      <c r="CG72" s="601"/>
      <c r="CH72" s="601"/>
      <c r="CI72" s="601"/>
      <c r="CJ72" s="601"/>
      <c r="CK72" s="601"/>
      <c r="CL72" s="601"/>
      <c r="CM72" s="601"/>
      <c r="CN72" s="601"/>
      <c r="CO72" s="601"/>
      <c r="CP72" s="601"/>
      <c r="CQ72" s="601"/>
      <c r="CR72" s="601"/>
      <c r="CS72" s="601"/>
      <c r="CT72" s="601"/>
      <c r="CU72" s="601"/>
      <c r="CV72" s="601"/>
      <c r="CW72" s="601"/>
      <c r="CX72" s="601"/>
      <c r="CY72" s="601"/>
      <c r="CZ72" s="601"/>
      <c r="DA72" s="601"/>
      <c r="DB72" s="601"/>
      <c r="DC72" s="601"/>
      <c r="DD72" s="601"/>
      <c r="DE72" s="601"/>
      <c r="DF72" s="601"/>
      <c r="DG72" s="601"/>
      <c r="DH72" s="601"/>
      <c r="DI72" s="601"/>
      <c r="DJ72" s="601"/>
      <c r="DK72" s="601"/>
      <c r="DL72" s="601"/>
      <c r="DM72" s="601"/>
      <c r="DN72" s="601"/>
      <c r="DO72" s="601"/>
      <c r="DP72" s="601"/>
      <c r="DQ72" s="601"/>
      <c r="DR72" s="601"/>
      <c r="DS72" s="601"/>
      <c r="DT72" s="601"/>
      <c r="DU72" s="601"/>
      <c r="DV72" s="601"/>
      <c r="DW72" s="601"/>
      <c r="DX72" s="601"/>
      <c r="DY72" s="601"/>
      <c r="DZ72" s="601"/>
      <c r="EA72" s="601"/>
      <c r="EB72" s="601"/>
      <c r="EC72" s="601"/>
      <c r="ED72" s="601"/>
      <c r="EE72" s="601"/>
      <c r="EF72" s="601"/>
      <c r="EG72" s="601"/>
      <c r="EH72" s="601"/>
      <c r="EI72" s="601"/>
      <c r="EJ72" s="601"/>
      <c r="EK72" s="601"/>
      <c r="EL72" s="601"/>
      <c r="EM72" s="601"/>
      <c r="EN72" s="601"/>
      <c r="EO72" s="601"/>
      <c r="EP72" s="601"/>
      <c r="EQ72" s="601"/>
      <c r="ER72" s="601"/>
      <c r="ES72" s="601"/>
      <c r="ET72" s="601"/>
      <c r="EU72" s="601"/>
      <c r="EV72" s="601"/>
      <c r="EW72" s="601"/>
      <c r="EX72" s="601"/>
      <c r="EY72" s="601"/>
      <c r="EZ72" s="601"/>
      <c r="FA72" s="601"/>
      <c r="FB72" s="601"/>
      <c r="FC72" s="601"/>
      <c r="FD72" s="601"/>
      <c r="FE72" s="601"/>
      <c r="FF72" s="601"/>
      <c r="FG72" s="601"/>
      <c r="FH72" s="601"/>
      <c r="FI72" s="601"/>
      <c r="FJ72" s="601"/>
      <c r="FK72" s="601"/>
      <c r="FL72" s="601"/>
      <c r="FM72" s="601"/>
      <c r="FN72" s="601"/>
      <c r="FO72" s="601"/>
      <c r="FP72" s="601"/>
      <c r="FQ72" s="601"/>
      <c r="FR72" s="601"/>
      <c r="FS72" s="601"/>
      <c r="FT72" s="601"/>
      <c r="FU72" s="601"/>
      <c r="FV72" s="601"/>
      <c r="FW72" s="601"/>
      <c r="FX72" s="601"/>
      <c r="FY72" s="601"/>
      <c r="FZ72" s="601"/>
      <c r="GA72" s="601"/>
      <c r="GB72" s="601"/>
      <c r="GC72" s="601"/>
      <c r="GD72" s="601"/>
      <c r="GE72" s="601"/>
      <c r="GF72" s="601"/>
      <c r="GG72" s="601"/>
      <c r="GH72" s="601"/>
      <c r="GI72" s="601"/>
      <c r="GJ72" s="601"/>
      <c r="GK72" s="601"/>
      <c r="GL72" s="601"/>
      <c r="GM72" s="601"/>
      <c r="GN72" s="601"/>
      <c r="GO72" s="601"/>
      <c r="GP72" s="601"/>
      <c r="GQ72" s="601"/>
      <c r="GR72" s="601"/>
      <c r="GS72" s="601"/>
      <c r="GT72" s="601"/>
      <c r="GU72" s="601"/>
      <c r="GV72" s="601"/>
      <c r="GW72" s="601"/>
      <c r="GX72" s="601"/>
      <c r="GY72" s="601"/>
      <c r="GZ72" s="601"/>
      <c r="HA72" s="601"/>
      <c r="HB72" s="601"/>
      <c r="HC72" s="601"/>
      <c r="HD72" s="601"/>
      <c r="HE72" s="601"/>
      <c r="HF72" s="601"/>
      <c r="HG72" s="601"/>
      <c r="HH72" s="601"/>
      <c r="HI72" s="601"/>
      <c r="HJ72" s="601"/>
      <c r="HK72" s="601"/>
      <c r="HL72" s="601"/>
      <c r="HM72" s="601"/>
      <c r="HN72" s="601"/>
      <c r="HO72" s="601"/>
      <c r="HP72" s="601"/>
      <c r="HQ72" s="601"/>
      <c r="HR72" s="601"/>
      <c r="HS72" s="601"/>
      <c r="HT72" s="601"/>
      <c r="HU72" s="601"/>
      <c r="HV72" s="601"/>
      <c r="HW72" s="601"/>
      <c r="HX72" s="601"/>
      <c r="HY72" s="601"/>
      <c r="HZ72" s="601"/>
      <c r="IA72" s="601"/>
      <c r="IB72" s="601"/>
      <c r="IC72" s="601"/>
      <c r="ID72" s="601"/>
      <c r="IE72" s="601"/>
      <c r="IF72" s="601"/>
      <c r="IG72" s="601"/>
      <c r="IH72" s="601"/>
      <c r="II72" s="601"/>
      <c r="IJ72" s="601"/>
      <c r="IK72" s="601"/>
      <c r="IL72" s="601"/>
      <c r="IM72" s="601"/>
      <c r="IN72" s="601"/>
      <c r="IO72" s="601"/>
      <c r="IQ72" s="601"/>
      <c r="IR72" s="601"/>
      <c r="IS72" s="601"/>
      <c r="IT72" s="601"/>
    </row>
    <row r="73" s="410" customFormat="1" ht="30" customHeight="1" spans="1:250">
      <c r="A73" s="572" t="s">
        <v>167</v>
      </c>
      <c r="B73" s="571">
        <v>19735</v>
      </c>
      <c r="C73" s="573"/>
      <c r="D73" s="574">
        <v>27449</v>
      </c>
      <c r="E73" s="504">
        <v>6.17</v>
      </c>
      <c r="F73" s="493"/>
      <c r="G73" s="573">
        <v>27449</v>
      </c>
      <c r="H73" s="494">
        <f t="shared" si="19"/>
        <v>39.0879148720547</v>
      </c>
      <c r="I73" s="494"/>
      <c r="J73" s="533"/>
      <c r="K73" s="524"/>
      <c r="L73" s="524"/>
      <c r="M73" s="560"/>
      <c r="N73" s="549"/>
      <c r="O73" s="561"/>
      <c r="P73" s="524"/>
      <c r="Q73" s="565"/>
      <c r="R73" s="566"/>
      <c r="IP73" s="411"/>
    </row>
    <row r="74" s="410" customFormat="1" ht="30" customHeight="1" spans="1:250">
      <c r="A74" s="575" t="s">
        <v>168</v>
      </c>
      <c r="B74" s="472">
        <v>2211</v>
      </c>
      <c r="C74" s="576"/>
      <c r="D74" s="472"/>
      <c r="E74" s="505"/>
      <c r="F74" s="493"/>
      <c r="G74" s="576">
        <v>1695</v>
      </c>
      <c r="H74" s="494">
        <f t="shared" si="19"/>
        <v>-23.3378561736771</v>
      </c>
      <c r="I74" s="494"/>
      <c r="J74" s="533"/>
      <c r="K74" s="524"/>
      <c r="L74" s="524"/>
      <c r="M74" s="560"/>
      <c r="N74" s="549"/>
      <c r="O74" s="561"/>
      <c r="P74" s="524"/>
      <c r="Q74" s="565"/>
      <c r="R74" s="566"/>
      <c r="IP74" s="411"/>
    </row>
    <row r="75" s="410" customFormat="1" ht="30" customHeight="1" spans="1:250">
      <c r="A75" s="575" t="s">
        <v>169</v>
      </c>
      <c r="B75" s="472">
        <v>331</v>
      </c>
      <c r="C75" s="576"/>
      <c r="D75" s="472"/>
      <c r="E75" s="505"/>
      <c r="F75" s="493"/>
      <c r="G75" s="576"/>
      <c r="H75" s="494">
        <f t="shared" si="19"/>
        <v>-100</v>
      </c>
      <c r="I75" s="494"/>
      <c r="J75" s="533"/>
      <c r="K75" s="524"/>
      <c r="L75" s="524"/>
      <c r="M75" s="560"/>
      <c r="N75" s="549"/>
      <c r="O75" s="561"/>
      <c r="P75" s="524"/>
      <c r="Q75" s="565"/>
      <c r="R75" s="566"/>
      <c r="IP75" s="411"/>
    </row>
    <row r="76" s="410" customFormat="1" ht="30" customHeight="1" spans="1:250">
      <c r="A76" s="577" t="s">
        <v>170</v>
      </c>
      <c r="B76" s="578">
        <f>B34+B35+B73+B74+B75+B72</f>
        <v>279657</v>
      </c>
      <c r="C76" s="578">
        <f>C34+C35+C73+C74+C75+C72</f>
        <v>298709</v>
      </c>
      <c r="D76" s="578">
        <f>D34+D35+D73+D74+D75+D72</f>
        <v>300401</v>
      </c>
      <c r="E76" s="584">
        <v>11.19</v>
      </c>
      <c r="F76" s="585">
        <f>D76/C76*100</f>
        <v>100.566437569675</v>
      </c>
      <c r="G76" s="578">
        <f>G34+G35+G73+G74+G75+G72</f>
        <v>306668.25</v>
      </c>
      <c r="H76" s="494">
        <f t="shared" si="19"/>
        <v>9.65870691597206</v>
      </c>
      <c r="I76" s="494">
        <f>G76/C76*100</f>
        <v>102.664549779217</v>
      </c>
      <c r="J76" s="520" t="s">
        <v>171</v>
      </c>
      <c r="K76" s="578">
        <f>K33+K34+K38</f>
        <v>298709</v>
      </c>
      <c r="L76" s="578">
        <f>L33+L38+L51</f>
        <v>300401</v>
      </c>
      <c r="M76" s="584">
        <v>11.19</v>
      </c>
      <c r="N76" s="585">
        <f>L76/K76*100</f>
        <v>100.566437569675</v>
      </c>
      <c r="O76" s="598">
        <f>O33+O34+O38+O51</f>
        <v>306668.25</v>
      </c>
      <c r="P76" s="578">
        <f>P33+P34+P38+P44+P51</f>
        <v>279657</v>
      </c>
      <c r="Q76" s="585">
        <f>(O76-P76)/P76*100</f>
        <v>9.65870691597206</v>
      </c>
      <c r="R76" s="566">
        <f>O76/K76*100</f>
        <v>102.664549779217</v>
      </c>
      <c r="IP76" s="411"/>
    </row>
    <row r="77" s="410" customFormat="1" ht="30" customHeight="1" spans="1:250">
      <c r="A77" s="579"/>
      <c r="B77" s="580"/>
      <c r="C77" s="416"/>
      <c r="D77" s="580"/>
      <c r="E77" s="586"/>
      <c r="F77" s="580"/>
      <c r="G77" s="587"/>
      <c r="H77" s="588"/>
      <c r="I77" s="418"/>
      <c r="J77" s="419"/>
      <c r="K77" s="420"/>
      <c r="L77" s="420"/>
      <c r="M77" s="421"/>
      <c r="N77" s="418"/>
      <c r="O77" s="422"/>
      <c r="P77" s="420"/>
      <c r="Q77" s="423"/>
      <c r="R77" s="424"/>
      <c r="IP77" s="411"/>
    </row>
    <row r="78" s="410" customFormat="1" ht="30" customHeight="1" spans="1:250">
      <c r="A78" s="579"/>
      <c r="B78" s="580"/>
      <c r="C78" s="416"/>
      <c r="D78" s="580"/>
      <c r="E78" s="586"/>
      <c r="F78" s="580"/>
      <c r="G78" s="416"/>
      <c r="H78" s="418"/>
      <c r="I78" s="418"/>
      <c r="J78" s="419"/>
      <c r="K78" s="420"/>
      <c r="L78" s="420"/>
      <c r="M78" s="421"/>
      <c r="N78" s="418"/>
      <c r="O78" s="422"/>
      <c r="P78" s="420"/>
      <c r="Q78" s="423"/>
      <c r="R78" s="424"/>
      <c r="IP78" s="411"/>
    </row>
    <row r="79" s="410" customFormat="1" customHeight="1" spans="1:250">
      <c r="A79" s="579"/>
      <c r="B79" s="580"/>
      <c r="C79" s="416"/>
      <c r="D79" s="580"/>
      <c r="E79" s="586"/>
      <c r="F79" s="580"/>
      <c r="G79" s="589"/>
      <c r="H79" s="590"/>
      <c r="I79" s="418"/>
      <c r="J79" s="419"/>
      <c r="K79" s="420"/>
      <c r="L79" s="420"/>
      <c r="M79" s="421"/>
      <c r="N79" s="418"/>
      <c r="O79" s="422"/>
      <c r="P79" s="420"/>
      <c r="Q79" s="423"/>
      <c r="R79" s="424"/>
      <c r="IP79" s="411"/>
    </row>
    <row r="80" s="410" customFormat="1" ht="48" customHeight="1" spans="1:250">
      <c r="A80" s="579"/>
      <c r="B80" s="580"/>
      <c r="C80" s="416"/>
      <c r="D80" s="580"/>
      <c r="E80" s="586"/>
      <c r="F80" s="580"/>
      <c r="G80" s="416"/>
      <c r="H80" s="418"/>
      <c r="I80" s="418"/>
      <c r="J80" s="419"/>
      <c r="K80" s="420"/>
      <c r="L80" s="420"/>
      <c r="M80" s="421"/>
      <c r="N80" s="418"/>
      <c r="O80" s="422"/>
      <c r="P80" s="420"/>
      <c r="Q80" s="423"/>
      <c r="R80" s="424"/>
      <c r="IP80" s="411"/>
    </row>
    <row r="81" s="410" customFormat="1" customHeight="1" spans="1:250">
      <c r="A81" s="414"/>
      <c r="B81" s="415"/>
      <c r="C81" s="416"/>
      <c r="D81" s="415"/>
      <c r="E81" s="417"/>
      <c r="F81" s="415"/>
      <c r="G81" s="416"/>
      <c r="H81" s="418"/>
      <c r="I81" s="418"/>
      <c r="J81" s="419"/>
      <c r="K81" s="420"/>
      <c r="L81" s="420"/>
      <c r="M81" s="421"/>
      <c r="N81" s="418"/>
      <c r="O81" s="422"/>
      <c r="P81" s="420"/>
      <c r="Q81" s="423"/>
      <c r="R81" s="424"/>
      <c r="IP81" s="411"/>
    </row>
    <row r="82" s="410" customFormat="1" ht="19.5" customHeight="1" spans="1:250">
      <c r="A82" s="414"/>
      <c r="B82" s="415"/>
      <c r="C82" s="416"/>
      <c r="D82" s="415"/>
      <c r="E82" s="417"/>
      <c r="F82" s="415"/>
      <c r="G82" s="416"/>
      <c r="H82" s="418"/>
      <c r="I82" s="418"/>
      <c r="J82" s="419"/>
      <c r="K82" s="420"/>
      <c r="L82" s="420"/>
      <c r="M82" s="421"/>
      <c r="N82" s="418"/>
      <c r="O82" s="422"/>
      <c r="P82" s="420"/>
      <c r="Q82" s="423"/>
      <c r="R82" s="424"/>
      <c r="IP82" s="411"/>
    </row>
    <row r="83" s="410" customFormat="1" ht="19.5" customHeight="1" spans="1:250">
      <c r="A83" s="414"/>
      <c r="B83" s="415"/>
      <c r="C83" s="416"/>
      <c r="D83" s="415"/>
      <c r="E83" s="417"/>
      <c r="F83" s="415"/>
      <c r="G83" s="416"/>
      <c r="H83" s="418"/>
      <c r="I83" s="418"/>
      <c r="J83" s="419"/>
      <c r="K83" s="420"/>
      <c r="L83" s="420"/>
      <c r="M83" s="421"/>
      <c r="N83" s="418"/>
      <c r="O83" s="422"/>
      <c r="P83" s="420"/>
      <c r="Q83" s="423"/>
      <c r="R83" s="424"/>
      <c r="IP83" s="411"/>
    </row>
    <row r="84" s="410" customFormat="1" ht="19.5" customHeight="1" spans="1:250">
      <c r="A84" s="414"/>
      <c r="B84" s="415"/>
      <c r="C84" s="416"/>
      <c r="D84" s="415"/>
      <c r="E84" s="417"/>
      <c r="F84" s="415"/>
      <c r="G84" s="416"/>
      <c r="H84" s="418"/>
      <c r="I84" s="418"/>
      <c r="J84" s="419"/>
      <c r="K84" s="420"/>
      <c r="L84" s="420"/>
      <c r="M84" s="421"/>
      <c r="N84" s="418"/>
      <c r="O84" s="422"/>
      <c r="P84" s="420"/>
      <c r="Q84" s="423"/>
      <c r="R84" s="424"/>
      <c r="IP84" s="411"/>
    </row>
    <row r="85" s="410" customFormat="1" ht="19.5" customHeight="1" spans="1:250">
      <c r="A85" s="414"/>
      <c r="B85" s="415"/>
      <c r="C85" s="416"/>
      <c r="D85" s="415"/>
      <c r="E85" s="417"/>
      <c r="F85" s="415"/>
      <c r="G85" s="416"/>
      <c r="H85" s="418"/>
      <c r="I85" s="418"/>
      <c r="J85" s="419"/>
      <c r="K85" s="420"/>
      <c r="L85" s="420"/>
      <c r="M85" s="421"/>
      <c r="N85" s="418"/>
      <c r="O85" s="422"/>
      <c r="P85" s="420"/>
      <c r="Q85" s="423"/>
      <c r="R85" s="424"/>
      <c r="IP85" s="411"/>
    </row>
    <row r="86" s="410" customFormat="1" ht="19.5" customHeight="1" spans="1:250">
      <c r="A86" s="414"/>
      <c r="B86" s="415"/>
      <c r="C86" s="416"/>
      <c r="D86" s="415"/>
      <c r="E86" s="417"/>
      <c r="F86" s="415"/>
      <c r="G86" s="416"/>
      <c r="H86" s="418"/>
      <c r="I86" s="418"/>
      <c r="J86" s="419"/>
      <c r="K86" s="420"/>
      <c r="L86" s="420"/>
      <c r="M86" s="421"/>
      <c r="N86" s="418"/>
      <c r="O86" s="422"/>
      <c r="P86" s="420"/>
      <c r="Q86" s="423"/>
      <c r="R86" s="424"/>
      <c r="IP86" s="411"/>
    </row>
    <row r="87" s="410" customFormat="1" ht="19.5" customHeight="1" spans="1:250">
      <c r="A87" s="414"/>
      <c r="B87" s="415"/>
      <c r="C87" s="416"/>
      <c r="D87" s="415"/>
      <c r="E87" s="417"/>
      <c r="F87" s="415"/>
      <c r="G87" s="416"/>
      <c r="H87" s="418"/>
      <c r="I87" s="418"/>
      <c r="J87" s="419"/>
      <c r="K87" s="420"/>
      <c r="L87" s="420"/>
      <c r="M87" s="421"/>
      <c r="N87" s="418"/>
      <c r="O87" s="422"/>
      <c r="P87" s="420"/>
      <c r="Q87" s="423"/>
      <c r="R87" s="424"/>
      <c r="IP87" s="411"/>
    </row>
    <row r="88" s="410" customFormat="1" ht="19.5" customHeight="1" spans="1:250">
      <c r="A88" s="414"/>
      <c r="B88" s="415"/>
      <c r="C88" s="416"/>
      <c r="D88" s="415"/>
      <c r="E88" s="417"/>
      <c r="F88" s="415"/>
      <c r="G88" s="416"/>
      <c r="H88" s="418"/>
      <c r="I88" s="418"/>
      <c r="J88" s="419"/>
      <c r="K88" s="420"/>
      <c r="L88" s="420"/>
      <c r="M88" s="421"/>
      <c r="N88" s="418"/>
      <c r="O88" s="422"/>
      <c r="P88" s="420"/>
      <c r="Q88" s="423"/>
      <c r="R88" s="424"/>
      <c r="IP88" s="411"/>
    </row>
    <row r="89" s="410" customFormat="1" ht="19.5" customHeight="1" spans="1:18">
      <c r="A89" s="414"/>
      <c r="B89" s="415"/>
      <c r="C89" s="416"/>
      <c r="D89" s="415"/>
      <c r="E89" s="417"/>
      <c r="F89" s="415"/>
      <c r="G89" s="416"/>
      <c r="H89" s="418"/>
      <c r="I89" s="418"/>
      <c r="J89" s="419"/>
      <c r="K89" s="420"/>
      <c r="L89" s="420"/>
      <c r="M89" s="421"/>
      <c r="N89" s="418"/>
      <c r="O89" s="422"/>
      <c r="P89" s="420"/>
      <c r="Q89" s="423"/>
      <c r="R89" s="424"/>
    </row>
    <row r="90" s="410" customFormat="1" customHeight="1" spans="1:250">
      <c r="A90" s="414"/>
      <c r="B90" s="415"/>
      <c r="C90" s="416"/>
      <c r="D90" s="415"/>
      <c r="E90" s="417"/>
      <c r="F90" s="415"/>
      <c r="G90" s="416"/>
      <c r="H90" s="418"/>
      <c r="I90" s="418"/>
      <c r="J90" s="419"/>
      <c r="K90" s="420"/>
      <c r="L90" s="420"/>
      <c r="M90" s="421"/>
      <c r="N90" s="418"/>
      <c r="O90" s="422"/>
      <c r="P90" s="420"/>
      <c r="Q90" s="423"/>
      <c r="R90" s="424"/>
      <c r="IP90" s="411"/>
    </row>
    <row r="91" s="410" customFormat="1" customHeight="1" spans="1:250">
      <c r="A91" s="579"/>
      <c r="B91" s="580"/>
      <c r="C91" s="416"/>
      <c r="D91" s="580"/>
      <c r="E91" s="586"/>
      <c r="F91" s="580"/>
      <c r="G91" s="416"/>
      <c r="H91" s="418"/>
      <c r="I91" s="418"/>
      <c r="J91" s="419"/>
      <c r="K91" s="420"/>
      <c r="L91" s="420"/>
      <c r="M91" s="421"/>
      <c r="N91" s="418"/>
      <c r="O91" s="422"/>
      <c r="P91" s="420"/>
      <c r="Q91" s="423"/>
      <c r="R91" s="424"/>
      <c r="IP91" s="411"/>
    </row>
    <row r="92" s="410" customFormat="1" customHeight="1" spans="1:250">
      <c r="A92" s="414"/>
      <c r="B92" s="415"/>
      <c r="C92" s="416"/>
      <c r="D92" s="415"/>
      <c r="E92" s="417"/>
      <c r="F92" s="415"/>
      <c r="G92" s="416"/>
      <c r="H92" s="418"/>
      <c r="I92" s="418"/>
      <c r="J92" s="419"/>
      <c r="K92" s="420"/>
      <c r="L92" s="420"/>
      <c r="M92" s="421"/>
      <c r="N92" s="418"/>
      <c r="O92" s="422"/>
      <c r="P92" s="420"/>
      <c r="Q92" s="423"/>
      <c r="R92" s="424"/>
      <c r="IP92" s="411"/>
    </row>
    <row r="93" s="410" customFormat="1" customHeight="1" spans="1:250">
      <c r="A93" s="579"/>
      <c r="B93" s="580"/>
      <c r="C93" s="416"/>
      <c r="D93" s="580"/>
      <c r="E93" s="586"/>
      <c r="F93" s="580"/>
      <c r="G93" s="416"/>
      <c r="H93" s="418"/>
      <c r="I93" s="418"/>
      <c r="J93" s="419"/>
      <c r="K93" s="420"/>
      <c r="L93" s="420"/>
      <c r="M93" s="421"/>
      <c r="N93" s="418"/>
      <c r="O93" s="422"/>
      <c r="P93" s="420"/>
      <c r="Q93" s="423"/>
      <c r="R93" s="424"/>
      <c r="IP93" s="411"/>
    </row>
    <row r="94" s="410" customFormat="1" ht="39.95" customHeight="1" spans="1:250">
      <c r="A94" s="579"/>
      <c r="B94" s="580"/>
      <c r="C94" s="581"/>
      <c r="D94" s="580"/>
      <c r="E94" s="586"/>
      <c r="F94" s="580"/>
      <c r="G94" s="581"/>
      <c r="H94" s="423"/>
      <c r="I94" s="418"/>
      <c r="J94" s="419"/>
      <c r="K94" s="420"/>
      <c r="L94" s="420"/>
      <c r="M94" s="421"/>
      <c r="N94" s="418"/>
      <c r="O94" s="422"/>
      <c r="P94" s="420"/>
      <c r="Q94" s="423"/>
      <c r="R94" s="424"/>
      <c r="IP94" s="411"/>
    </row>
    <row r="95" s="410" customFormat="1" ht="39" customHeight="1" spans="1:250">
      <c r="A95" s="579"/>
      <c r="B95" s="580"/>
      <c r="C95" s="581"/>
      <c r="D95" s="580"/>
      <c r="E95" s="586"/>
      <c r="F95" s="580"/>
      <c r="G95" s="581"/>
      <c r="H95" s="423"/>
      <c r="I95" s="418"/>
      <c r="J95" s="419"/>
      <c r="K95" s="420"/>
      <c r="L95" s="420"/>
      <c r="M95" s="421"/>
      <c r="N95" s="418"/>
      <c r="O95" s="422"/>
      <c r="P95" s="420"/>
      <c r="Q95" s="423"/>
      <c r="R95" s="424"/>
      <c r="IP95" s="411"/>
    </row>
    <row r="96" s="410" customFormat="1" ht="39" customHeight="1" spans="1:250">
      <c r="A96" s="579"/>
      <c r="B96" s="580"/>
      <c r="C96" s="581"/>
      <c r="D96" s="580"/>
      <c r="E96" s="586"/>
      <c r="F96" s="580"/>
      <c r="G96" s="591"/>
      <c r="H96" s="590"/>
      <c r="I96" s="418"/>
      <c r="J96" s="419"/>
      <c r="K96" s="420"/>
      <c r="L96" s="420"/>
      <c r="M96" s="421"/>
      <c r="N96" s="418"/>
      <c r="O96" s="422"/>
      <c r="P96" s="420"/>
      <c r="Q96" s="423"/>
      <c r="R96" s="424"/>
      <c r="IP96" s="411"/>
    </row>
    <row r="97" s="410" customFormat="1" ht="39" customHeight="1" spans="1:250">
      <c r="A97" s="579"/>
      <c r="B97" s="580"/>
      <c r="C97" s="582"/>
      <c r="D97" s="580"/>
      <c r="E97" s="586"/>
      <c r="F97" s="580"/>
      <c r="G97" s="591"/>
      <c r="H97" s="590"/>
      <c r="I97" s="418"/>
      <c r="J97" s="419"/>
      <c r="K97" s="420"/>
      <c r="L97" s="420"/>
      <c r="M97" s="421"/>
      <c r="N97" s="418"/>
      <c r="O97" s="422"/>
      <c r="P97" s="420"/>
      <c r="Q97" s="423"/>
      <c r="R97" s="424"/>
      <c r="IP97" s="411"/>
    </row>
    <row r="98" s="410" customFormat="1" ht="39" customHeight="1" spans="1:250">
      <c r="A98" s="414"/>
      <c r="B98" s="415"/>
      <c r="C98" s="416"/>
      <c r="D98" s="415"/>
      <c r="E98" s="417"/>
      <c r="F98" s="415"/>
      <c r="G98" s="416"/>
      <c r="H98" s="418"/>
      <c r="I98" s="418"/>
      <c r="J98" s="419"/>
      <c r="K98" s="420"/>
      <c r="L98" s="420"/>
      <c r="M98" s="421"/>
      <c r="N98" s="418"/>
      <c r="O98" s="422"/>
      <c r="P98" s="420"/>
      <c r="Q98" s="423"/>
      <c r="R98" s="424"/>
      <c r="IP98" s="411"/>
    </row>
    <row r="99" s="410" customFormat="1" customHeight="1" spans="1:250">
      <c r="A99" s="579"/>
      <c r="B99" s="580"/>
      <c r="C99" s="416"/>
      <c r="D99" s="580"/>
      <c r="E99" s="586"/>
      <c r="F99" s="580"/>
      <c r="G99" s="416"/>
      <c r="H99" s="418"/>
      <c r="I99" s="418"/>
      <c r="J99" s="419"/>
      <c r="K99" s="420"/>
      <c r="L99" s="420"/>
      <c r="M99" s="421"/>
      <c r="N99" s="418"/>
      <c r="O99" s="422"/>
      <c r="P99" s="420"/>
      <c r="Q99" s="423"/>
      <c r="R99" s="424"/>
      <c r="IP99" s="411"/>
    </row>
    <row r="100" s="410" customFormat="1" ht="65.1" customHeight="1" spans="1:250">
      <c r="A100" s="579"/>
      <c r="B100" s="580"/>
      <c r="C100" s="416"/>
      <c r="D100" s="580"/>
      <c r="E100" s="586"/>
      <c r="F100" s="580"/>
      <c r="G100" s="416"/>
      <c r="H100" s="418"/>
      <c r="I100" s="418"/>
      <c r="J100" s="419"/>
      <c r="K100" s="420"/>
      <c r="L100" s="420"/>
      <c r="M100" s="421"/>
      <c r="N100" s="418"/>
      <c r="O100" s="422"/>
      <c r="P100" s="420"/>
      <c r="Q100" s="423"/>
      <c r="R100" s="424"/>
      <c r="IP100" s="411"/>
    </row>
    <row r="101" s="410" customFormat="1" ht="53.1" customHeight="1" spans="1:250">
      <c r="A101" s="414"/>
      <c r="B101" s="415"/>
      <c r="C101" s="416"/>
      <c r="D101" s="415"/>
      <c r="E101" s="417"/>
      <c r="F101" s="415"/>
      <c r="G101" s="416"/>
      <c r="H101" s="418"/>
      <c r="I101" s="418"/>
      <c r="J101" s="419"/>
      <c r="K101" s="420"/>
      <c r="L101" s="420"/>
      <c r="M101" s="421"/>
      <c r="N101" s="418"/>
      <c r="O101" s="422"/>
      <c r="P101" s="420"/>
      <c r="Q101" s="423"/>
      <c r="R101" s="424"/>
      <c r="IP101" s="411"/>
    </row>
    <row r="102" s="410" customFormat="1" customHeight="1" spans="1:250">
      <c r="A102" s="414"/>
      <c r="B102" s="415"/>
      <c r="C102" s="416"/>
      <c r="D102" s="415"/>
      <c r="E102" s="417"/>
      <c r="F102" s="415"/>
      <c r="G102" s="416"/>
      <c r="H102" s="418"/>
      <c r="I102" s="418"/>
      <c r="J102" s="419"/>
      <c r="K102" s="420"/>
      <c r="L102" s="420"/>
      <c r="M102" s="421"/>
      <c r="N102" s="418"/>
      <c r="O102" s="422"/>
      <c r="P102" s="420"/>
      <c r="Q102" s="423"/>
      <c r="R102" s="424"/>
      <c r="IP102" s="411"/>
    </row>
    <row r="103" s="410" customFormat="1" customHeight="1" spans="1:250">
      <c r="A103" s="414"/>
      <c r="B103" s="415"/>
      <c r="C103" s="416"/>
      <c r="D103" s="415"/>
      <c r="E103" s="417"/>
      <c r="F103" s="415"/>
      <c r="G103" s="416"/>
      <c r="H103" s="418"/>
      <c r="I103" s="418"/>
      <c r="J103" s="419"/>
      <c r="K103" s="420"/>
      <c r="L103" s="420"/>
      <c r="M103" s="421"/>
      <c r="N103" s="418"/>
      <c r="O103" s="422"/>
      <c r="P103" s="420"/>
      <c r="Q103" s="423"/>
      <c r="R103" s="424"/>
      <c r="IP103" s="411"/>
    </row>
    <row r="104" s="410" customFormat="1" customHeight="1" spans="1:250">
      <c r="A104" s="414"/>
      <c r="B104" s="415"/>
      <c r="D104" s="415"/>
      <c r="E104" s="417"/>
      <c r="F104" s="415"/>
      <c r="H104" s="418"/>
      <c r="I104" s="418"/>
      <c r="J104" s="419"/>
      <c r="K104" s="420"/>
      <c r="L104" s="420"/>
      <c r="M104" s="421"/>
      <c r="N104" s="418"/>
      <c r="O104" s="422"/>
      <c r="P104" s="420"/>
      <c r="Q104" s="423"/>
      <c r="R104" s="424"/>
      <c r="IP104" s="411"/>
    </row>
    <row r="105" s="410" customFormat="1" customHeight="1" spans="1:250">
      <c r="A105" s="414"/>
      <c r="B105" s="415"/>
      <c r="D105" s="415"/>
      <c r="E105" s="417"/>
      <c r="F105" s="415"/>
      <c r="H105" s="418"/>
      <c r="I105" s="418"/>
      <c r="J105" s="419"/>
      <c r="K105" s="420"/>
      <c r="L105" s="420"/>
      <c r="M105" s="421"/>
      <c r="N105" s="418"/>
      <c r="O105" s="422"/>
      <c r="P105" s="420"/>
      <c r="Q105" s="423"/>
      <c r="R105" s="424"/>
      <c r="IP105" s="411"/>
    </row>
    <row r="106" s="410" customFormat="1" customHeight="1" spans="1:250">
      <c r="A106" s="414"/>
      <c r="B106" s="415"/>
      <c r="D106" s="415"/>
      <c r="E106" s="417"/>
      <c r="F106" s="415"/>
      <c r="H106" s="418"/>
      <c r="I106" s="418"/>
      <c r="J106" s="419"/>
      <c r="K106" s="420"/>
      <c r="L106" s="420"/>
      <c r="M106" s="421"/>
      <c r="N106" s="418"/>
      <c r="O106" s="422"/>
      <c r="P106" s="420"/>
      <c r="Q106" s="423"/>
      <c r="R106" s="424"/>
      <c r="IP106" s="411"/>
    </row>
    <row r="107" s="410" customFormat="1" customHeight="1" spans="1:250">
      <c r="A107" s="414"/>
      <c r="B107" s="415"/>
      <c r="D107" s="415"/>
      <c r="E107" s="417"/>
      <c r="F107" s="415"/>
      <c r="H107" s="418"/>
      <c r="I107" s="418"/>
      <c r="J107" s="419"/>
      <c r="K107" s="420"/>
      <c r="L107" s="420"/>
      <c r="M107" s="421"/>
      <c r="N107" s="418"/>
      <c r="O107" s="422"/>
      <c r="P107" s="420"/>
      <c r="Q107" s="423"/>
      <c r="R107" s="424"/>
      <c r="IP107" s="411"/>
    </row>
    <row r="108" s="410" customFormat="1" customHeight="1" spans="1:250">
      <c r="A108" s="414"/>
      <c r="B108" s="415"/>
      <c r="D108" s="415"/>
      <c r="E108" s="417"/>
      <c r="F108" s="415"/>
      <c r="H108" s="418"/>
      <c r="I108" s="418"/>
      <c r="J108" s="419"/>
      <c r="K108" s="420"/>
      <c r="L108" s="420"/>
      <c r="M108" s="421"/>
      <c r="N108" s="418"/>
      <c r="O108" s="422"/>
      <c r="P108" s="420"/>
      <c r="Q108" s="423"/>
      <c r="R108" s="424"/>
      <c r="IP108" s="411"/>
    </row>
    <row r="109" s="410" customFormat="1" customHeight="1" spans="1:250">
      <c r="A109" s="414"/>
      <c r="B109" s="415"/>
      <c r="D109" s="415"/>
      <c r="E109" s="417"/>
      <c r="F109" s="415"/>
      <c r="H109" s="418"/>
      <c r="I109" s="418"/>
      <c r="J109" s="419"/>
      <c r="K109" s="420"/>
      <c r="L109" s="420"/>
      <c r="M109" s="421"/>
      <c r="N109" s="418"/>
      <c r="O109" s="422"/>
      <c r="P109" s="420"/>
      <c r="Q109" s="423"/>
      <c r="R109" s="424"/>
      <c r="IP109" s="411"/>
    </row>
    <row r="110" s="410" customFormat="1" customHeight="1" spans="1:250">
      <c r="A110" s="414"/>
      <c r="B110" s="415"/>
      <c r="D110" s="415"/>
      <c r="E110" s="417"/>
      <c r="F110" s="415"/>
      <c r="H110" s="418"/>
      <c r="I110" s="418"/>
      <c r="J110" s="419"/>
      <c r="K110" s="420"/>
      <c r="L110" s="420"/>
      <c r="M110" s="421"/>
      <c r="N110" s="418"/>
      <c r="O110" s="422"/>
      <c r="P110" s="420"/>
      <c r="Q110" s="423"/>
      <c r="R110" s="424"/>
      <c r="IP110" s="411"/>
    </row>
    <row r="111" s="410" customFormat="1" customHeight="1" spans="1:250">
      <c r="A111" s="414"/>
      <c r="B111" s="415"/>
      <c r="D111" s="415"/>
      <c r="E111" s="417"/>
      <c r="F111" s="415"/>
      <c r="H111" s="418"/>
      <c r="I111" s="418"/>
      <c r="J111" s="419"/>
      <c r="K111" s="420"/>
      <c r="L111" s="420"/>
      <c r="M111" s="421"/>
      <c r="N111" s="418"/>
      <c r="O111" s="422"/>
      <c r="P111" s="420"/>
      <c r="Q111" s="423"/>
      <c r="R111" s="424"/>
      <c r="IP111" s="411"/>
    </row>
  </sheetData>
  <mergeCells count="23">
    <mergeCell ref="A2:R2"/>
    <mergeCell ref="O3:R3"/>
    <mergeCell ref="D4:F4"/>
    <mergeCell ref="L4:N4"/>
    <mergeCell ref="O4:R4"/>
    <mergeCell ref="A4:A6"/>
    <mergeCell ref="B4:B6"/>
    <mergeCell ref="C4:C6"/>
    <mergeCell ref="D5:D6"/>
    <mergeCell ref="E5:E6"/>
    <mergeCell ref="F5:F6"/>
    <mergeCell ref="G4:G6"/>
    <mergeCell ref="H4:H6"/>
    <mergeCell ref="I4:I6"/>
    <mergeCell ref="J4:J6"/>
    <mergeCell ref="K4:K6"/>
    <mergeCell ref="L5:L6"/>
    <mergeCell ref="M5:M6"/>
    <mergeCell ref="N5:N6"/>
    <mergeCell ref="O5:O6"/>
    <mergeCell ref="P5:P6"/>
    <mergeCell ref="Q5:Q6"/>
    <mergeCell ref="R5:R6"/>
  </mergeCells>
  <printOptions horizontalCentered="1"/>
  <pageMargins left="0.196527777777778" right="0.156944444444444" top="0.432638888888889" bottom="0.590277777777778" header="0.511805555555556" footer="0.314583333333333"/>
  <pageSetup paperSize="9" scale="60" orientation="landscape" horizontalDpi="600" vertic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6"/>
  <sheetViews>
    <sheetView showGridLines="0" showZeros="0" workbookViewId="0">
      <pane ySplit="5" topLeftCell="A14" activePane="bottomLeft" state="frozen"/>
      <selection/>
      <selection pane="bottomLeft" activeCell="F15" sqref="F15"/>
    </sheetView>
  </sheetViews>
  <sheetFormatPr defaultColWidth="12" defaultRowHeight="34.5"/>
  <cols>
    <col min="1" max="1" width="22" style="356" customWidth="1"/>
    <col min="2" max="2" width="15.8333333333333" style="357"/>
    <col min="3" max="3" width="13.8333333333333" style="357"/>
    <col min="4" max="4" width="12.6666666666667" style="357" customWidth="1"/>
    <col min="5" max="5" width="16.6666666666667" style="358" customWidth="1"/>
    <col min="6" max="6" width="146.333333333333" style="359" customWidth="1"/>
    <col min="7" max="7" width="12" style="360"/>
    <col min="8" max="8" width="12" style="360" customWidth="1"/>
    <col min="9" max="9" width="12" style="360"/>
    <col min="10" max="10" width="35.3333333333333" style="361" customWidth="1"/>
    <col min="11" max="16384" width="12" style="360"/>
  </cols>
  <sheetData>
    <row r="1" s="185" customFormat="1" ht="15.75" customHeight="1" spans="1:18">
      <c r="A1" s="362" t="s">
        <v>172</v>
      </c>
      <c r="B1" s="357"/>
      <c r="C1" s="357"/>
      <c r="D1" s="357"/>
      <c r="E1" s="358"/>
      <c r="F1" s="359"/>
      <c r="G1" s="360"/>
      <c r="H1" s="360"/>
      <c r="I1" s="360"/>
      <c r="J1" s="361"/>
      <c r="K1" s="360"/>
      <c r="L1" s="360"/>
      <c r="M1" s="360"/>
      <c r="N1" s="360"/>
      <c r="O1" s="360"/>
      <c r="P1" s="360"/>
      <c r="Q1" s="360"/>
      <c r="R1" s="360"/>
    </row>
    <row r="2" s="353" customFormat="1" ht="27.75" customHeight="1" spans="1:10">
      <c r="A2" s="363" t="s">
        <v>173</v>
      </c>
      <c r="B2" s="363"/>
      <c r="C2" s="364"/>
      <c r="D2" s="363"/>
      <c r="E2" s="363"/>
      <c r="F2" s="363"/>
      <c r="J2" s="361"/>
    </row>
    <row r="3" s="354" customFormat="1" ht="22.5" customHeight="1" spans="1:10">
      <c r="A3" s="365" t="s">
        <v>2</v>
      </c>
      <c r="B3" s="366"/>
      <c r="C3" s="366"/>
      <c r="D3" s="366"/>
      <c r="E3" s="366"/>
      <c r="F3" s="390" t="s">
        <v>174</v>
      </c>
      <c r="J3" s="407"/>
    </row>
    <row r="4" s="355" customFormat="1" ht="45.75" customHeight="1" spans="1:10">
      <c r="A4" s="367" t="s">
        <v>175</v>
      </c>
      <c r="B4" s="368" t="s">
        <v>176</v>
      </c>
      <c r="C4" s="369" t="s">
        <v>177</v>
      </c>
      <c r="D4" s="370" t="s">
        <v>178</v>
      </c>
      <c r="E4" s="391" t="s">
        <v>179</v>
      </c>
      <c r="F4" s="367" t="s">
        <v>180</v>
      </c>
      <c r="J4" s="361"/>
    </row>
    <row r="5" s="353" customFormat="1" ht="24" customHeight="1" spans="1:10">
      <c r="A5" s="371" t="s">
        <v>181</v>
      </c>
      <c r="B5" s="369">
        <f>SUM(B6:B29)</f>
        <v>294078</v>
      </c>
      <c r="C5" s="369">
        <f>SUM(C6:C29)</f>
        <v>279782</v>
      </c>
      <c r="D5" s="369">
        <f>C5-B5</f>
        <v>-14296</v>
      </c>
      <c r="E5" s="392">
        <f t="shared" ref="E5:E19" si="0">D5/B5%</f>
        <v>-4.86129530260679</v>
      </c>
      <c r="F5" s="393"/>
      <c r="J5" s="361"/>
    </row>
    <row r="6" s="353" customFormat="1" ht="240" customHeight="1" spans="1:10">
      <c r="A6" s="372" t="s">
        <v>182</v>
      </c>
      <c r="B6" s="373">
        <v>22256</v>
      </c>
      <c r="C6" s="373">
        <v>24371</v>
      </c>
      <c r="D6" s="369">
        <f t="shared" ref="D6:D16" si="1">C6-B6</f>
        <v>2115</v>
      </c>
      <c r="E6" s="394">
        <f t="shared" si="0"/>
        <v>9.50305535585909</v>
      </c>
      <c r="F6" s="395" t="s">
        <v>183</v>
      </c>
      <c r="J6" s="361"/>
    </row>
    <row r="7" s="355" customFormat="1" ht="98.25" customHeight="1" spans="1:10">
      <c r="A7" s="374" t="s">
        <v>184</v>
      </c>
      <c r="B7" s="375">
        <v>265</v>
      </c>
      <c r="C7" s="376">
        <v>224</v>
      </c>
      <c r="D7" s="369">
        <f t="shared" si="1"/>
        <v>-41</v>
      </c>
      <c r="E7" s="392">
        <f t="shared" si="0"/>
        <v>-15.4716981132075</v>
      </c>
      <c r="F7" s="179" t="s">
        <v>185</v>
      </c>
      <c r="J7" s="361"/>
    </row>
    <row r="8" s="355" customFormat="1" ht="149" customHeight="1" spans="1:10">
      <c r="A8" s="374" t="s">
        <v>186</v>
      </c>
      <c r="B8" s="375">
        <v>8931</v>
      </c>
      <c r="C8" s="376">
        <v>10199</v>
      </c>
      <c r="D8" s="369">
        <f t="shared" si="1"/>
        <v>1268</v>
      </c>
      <c r="E8" s="392">
        <f t="shared" si="0"/>
        <v>14.1977382152055</v>
      </c>
      <c r="F8" s="180" t="s">
        <v>187</v>
      </c>
      <c r="J8" s="361"/>
    </row>
    <row r="9" s="355" customFormat="1" ht="192" customHeight="1" spans="1:10">
      <c r="A9" s="374" t="s">
        <v>188</v>
      </c>
      <c r="B9" s="375">
        <v>52870</v>
      </c>
      <c r="C9" s="377">
        <v>52871</v>
      </c>
      <c r="D9" s="369">
        <f t="shared" si="1"/>
        <v>1</v>
      </c>
      <c r="E9" s="392">
        <f t="shared" si="0"/>
        <v>0.00189143181388311</v>
      </c>
      <c r="F9" s="396" t="s">
        <v>189</v>
      </c>
      <c r="J9" s="361"/>
    </row>
    <row r="10" s="355" customFormat="1" ht="127" customHeight="1" spans="1:10">
      <c r="A10" s="374" t="s">
        <v>190</v>
      </c>
      <c r="B10" s="375">
        <v>885</v>
      </c>
      <c r="C10" s="376">
        <v>1348</v>
      </c>
      <c r="D10" s="369">
        <f t="shared" si="1"/>
        <v>463</v>
      </c>
      <c r="E10" s="392">
        <f t="shared" si="0"/>
        <v>52.316384180791</v>
      </c>
      <c r="F10" s="397" t="s">
        <v>191</v>
      </c>
      <c r="J10" s="361"/>
    </row>
    <row r="11" s="355" customFormat="1" ht="148" customHeight="1" spans="1:10">
      <c r="A11" s="374" t="s">
        <v>192</v>
      </c>
      <c r="B11" s="375">
        <v>1867</v>
      </c>
      <c r="C11" s="376">
        <v>1056</v>
      </c>
      <c r="D11" s="369">
        <f t="shared" si="1"/>
        <v>-811</v>
      </c>
      <c r="E11" s="392">
        <f t="shared" si="0"/>
        <v>-43.438671665774</v>
      </c>
      <c r="F11" s="180" t="s">
        <v>193</v>
      </c>
      <c r="J11" s="361"/>
    </row>
    <row r="12" s="355" customFormat="1" ht="245" customHeight="1" spans="1:10">
      <c r="A12" s="374" t="s">
        <v>194</v>
      </c>
      <c r="B12" s="378">
        <v>56484</v>
      </c>
      <c r="C12" s="379">
        <v>54997</v>
      </c>
      <c r="D12" s="369">
        <f t="shared" si="1"/>
        <v>-1487</v>
      </c>
      <c r="E12" s="394">
        <f t="shared" si="0"/>
        <v>-2.6326039232349</v>
      </c>
      <c r="F12" s="398" t="s">
        <v>195</v>
      </c>
      <c r="J12" s="361"/>
    </row>
    <row r="13" s="355" customFormat="1" ht="198" customHeight="1" spans="1:10">
      <c r="A13" s="380" t="s">
        <v>196</v>
      </c>
      <c r="B13" s="378">
        <v>23025</v>
      </c>
      <c r="C13" s="379">
        <v>19028</v>
      </c>
      <c r="D13" s="369">
        <f t="shared" si="1"/>
        <v>-3997</v>
      </c>
      <c r="E13" s="399">
        <f t="shared" si="0"/>
        <v>-17.3593919652552</v>
      </c>
      <c r="F13" s="180" t="s">
        <v>197</v>
      </c>
      <c r="J13" s="361"/>
    </row>
    <row r="14" s="355" customFormat="1" ht="120" customHeight="1" spans="1:10">
      <c r="A14" s="374" t="s">
        <v>198</v>
      </c>
      <c r="B14" s="378">
        <v>1956</v>
      </c>
      <c r="C14" s="379">
        <v>1874</v>
      </c>
      <c r="D14" s="369">
        <f t="shared" si="1"/>
        <v>-82</v>
      </c>
      <c r="E14" s="392">
        <f t="shared" si="0"/>
        <v>-4.19222903885481</v>
      </c>
      <c r="F14" s="180" t="s">
        <v>199</v>
      </c>
      <c r="J14" s="361"/>
    </row>
    <row r="15" s="355" customFormat="1" ht="184" customHeight="1" spans="1:10">
      <c r="A15" s="374" t="s">
        <v>200</v>
      </c>
      <c r="B15" s="378">
        <v>1889</v>
      </c>
      <c r="C15" s="379">
        <v>11786</v>
      </c>
      <c r="D15" s="369">
        <f t="shared" si="1"/>
        <v>9897</v>
      </c>
      <c r="E15" s="392">
        <f t="shared" si="0"/>
        <v>523.928004235045</v>
      </c>
      <c r="F15" s="180" t="s">
        <v>201</v>
      </c>
      <c r="G15" s="400"/>
      <c r="J15" s="361"/>
    </row>
    <row r="16" s="355" customFormat="1" ht="357" customHeight="1" spans="1:10">
      <c r="A16" s="381" t="s">
        <v>202</v>
      </c>
      <c r="B16" s="378">
        <v>61999</v>
      </c>
      <c r="C16" s="379">
        <v>69291</v>
      </c>
      <c r="D16" s="368">
        <f t="shared" si="1"/>
        <v>7292</v>
      </c>
      <c r="E16" s="392">
        <f t="shared" si="0"/>
        <v>11.7614800238714</v>
      </c>
      <c r="F16" s="401" t="s">
        <v>203</v>
      </c>
      <c r="J16" s="361"/>
    </row>
    <row r="17" s="355" customFormat="1" ht="30" customHeight="1" spans="1:10">
      <c r="A17" s="380"/>
      <c r="B17" s="378"/>
      <c r="C17" s="379"/>
      <c r="D17" s="368"/>
      <c r="E17" s="392"/>
      <c r="F17" s="402"/>
      <c r="J17" s="361"/>
    </row>
    <row r="18" s="355" customFormat="1" ht="152" customHeight="1" spans="1:10">
      <c r="A18" s="374" t="s">
        <v>204</v>
      </c>
      <c r="B18" s="378">
        <v>7851</v>
      </c>
      <c r="C18" s="379">
        <v>2520</v>
      </c>
      <c r="D18" s="369">
        <f t="shared" ref="D18:D29" si="2">C18-B18</f>
        <v>-5331</v>
      </c>
      <c r="E18" s="392">
        <f>D18/B18%</f>
        <v>-67.9021780664883</v>
      </c>
      <c r="F18" s="180" t="s">
        <v>205</v>
      </c>
      <c r="J18" s="361"/>
    </row>
    <row r="19" s="355" customFormat="1" ht="111" customHeight="1" spans="1:10">
      <c r="A19" s="374" t="s">
        <v>206</v>
      </c>
      <c r="B19" s="378">
        <v>1242</v>
      </c>
      <c r="C19" s="382">
        <v>1286</v>
      </c>
      <c r="D19" s="369">
        <f t="shared" si="2"/>
        <v>44</v>
      </c>
      <c r="E19" s="392">
        <f>D19/B19%</f>
        <v>3.5426731078905</v>
      </c>
      <c r="F19" s="180" t="s">
        <v>207</v>
      </c>
      <c r="J19" s="361"/>
    </row>
    <row r="20" s="355" customFormat="1" ht="107.25" customHeight="1" spans="1:10">
      <c r="A20" s="374" t="s">
        <v>208</v>
      </c>
      <c r="B20" s="378">
        <v>166</v>
      </c>
      <c r="C20" s="373">
        <v>152</v>
      </c>
      <c r="D20" s="369">
        <f t="shared" si="2"/>
        <v>-14</v>
      </c>
      <c r="E20" s="392">
        <f>D20/B20%</f>
        <v>-8.43373493975904</v>
      </c>
      <c r="F20" s="180" t="s">
        <v>209</v>
      </c>
      <c r="J20" s="361"/>
    </row>
    <row r="21" s="355" customFormat="1" ht="62" customHeight="1" spans="1:10">
      <c r="A21" s="180" t="s">
        <v>210</v>
      </c>
      <c r="B21" s="378">
        <v>3212</v>
      </c>
      <c r="C21" s="373">
        <v>2775</v>
      </c>
      <c r="D21" s="369">
        <f t="shared" si="2"/>
        <v>-437</v>
      </c>
      <c r="E21" s="392"/>
      <c r="F21" s="180" t="s">
        <v>211</v>
      </c>
      <c r="J21" s="361"/>
    </row>
    <row r="22" s="355" customFormat="1" ht="191" customHeight="1" spans="1:10">
      <c r="A22" s="374" t="s">
        <v>212</v>
      </c>
      <c r="B22" s="378">
        <v>3182</v>
      </c>
      <c r="C22" s="379">
        <v>14518</v>
      </c>
      <c r="D22" s="369">
        <f t="shared" si="2"/>
        <v>11336</v>
      </c>
      <c r="E22" s="392">
        <f>D22/B22%</f>
        <v>356.253928346952</v>
      </c>
      <c r="F22" s="180" t="s">
        <v>213</v>
      </c>
      <c r="J22" s="361"/>
    </row>
    <row r="23" s="355" customFormat="1" ht="150" customHeight="1" spans="1:10">
      <c r="A23" s="374" t="s">
        <v>214</v>
      </c>
      <c r="B23" s="378">
        <v>2950</v>
      </c>
      <c r="C23" s="379">
        <v>4633</v>
      </c>
      <c r="D23" s="369">
        <f t="shared" si="2"/>
        <v>1683</v>
      </c>
      <c r="E23" s="392">
        <f>D23/B23%</f>
        <v>57.0508474576271</v>
      </c>
      <c r="F23" s="180" t="s">
        <v>215</v>
      </c>
      <c r="J23" s="361"/>
    </row>
    <row r="24" s="355" customFormat="1" ht="66" customHeight="1" spans="1:10">
      <c r="A24" s="374" t="s">
        <v>216</v>
      </c>
      <c r="B24" s="383">
        <v>889</v>
      </c>
      <c r="C24" s="373">
        <v>494</v>
      </c>
      <c r="D24" s="369">
        <f t="shared" si="2"/>
        <v>-395</v>
      </c>
      <c r="E24" s="392"/>
      <c r="F24" s="180" t="s">
        <v>217</v>
      </c>
      <c r="J24" s="361"/>
    </row>
    <row r="25" s="355" customFormat="1" ht="150" customHeight="1" spans="1:10">
      <c r="A25" s="374" t="s">
        <v>218</v>
      </c>
      <c r="B25" s="383">
        <v>2863</v>
      </c>
      <c r="C25" s="379">
        <v>2537</v>
      </c>
      <c r="D25" s="369">
        <f t="shared" si="2"/>
        <v>-326</v>
      </c>
      <c r="E25" s="392">
        <f>D25/B25%</f>
        <v>-11.3866573524275</v>
      </c>
      <c r="F25" s="180" t="s">
        <v>219</v>
      </c>
      <c r="J25" s="361"/>
    </row>
    <row r="26" s="355" customFormat="1" ht="40.5" customHeight="1" spans="1:10">
      <c r="A26" s="374" t="s">
        <v>220</v>
      </c>
      <c r="B26" s="369">
        <v>2000</v>
      </c>
      <c r="C26" s="369"/>
      <c r="D26" s="369">
        <f t="shared" si="2"/>
        <v>-2000</v>
      </c>
      <c r="E26" s="392">
        <f>D26/B26%</f>
        <v>-100</v>
      </c>
      <c r="F26" s="179" t="s">
        <v>221</v>
      </c>
      <c r="J26" s="361"/>
    </row>
    <row r="27" s="355" customFormat="1" ht="81" customHeight="1" spans="1:10">
      <c r="A27" s="374" t="s">
        <v>222</v>
      </c>
      <c r="B27" s="383">
        <v>33570</v>
      </c>
      <c r="C27" s="379">
        <v>41</v>
      </c>
      <c r="D27" s="369">
        <f t="shared" si="2"/>
        <v>-33529</v>
      </c>
      <c r="E27" s="392">
        <f>D27/B27%</f>
        <v>-99.8778671432827</v>
      </c>
      <c r="F27" s="403" t="s">
        <v>223</v>
      </c>
      <c r="J27" s="361"/>
    </row>
    <row r="28" s="353" customFormat="1" ht="39" customHeight="1" spans="1:10">
      <c r="A28" s="374" t="s">
        <v>224</v>
      </c>
      <c r="B28" s="383">
        <v>3724</v>
      </c>
      <c r="C28" s="379">
        <v>3781</v>
      </c>
      <c r="D28" s="369">
        <f t="shared" si="2"/>
        <v>57</v>
      </c>
      <c r="E28" s="392">
        <f>D28/B28%</f>
        <v>1.53061224489796</v>
      </c>
      <c r="F28" s="179" t="s">
        <v>225</v>
      </c>
      <c r="J28" s="361"/>
    </row>
    <row r="29" s="353" customFormat="1" ht="40" customHeight="1" spans="1:10">
      <c r="A29" s="384" t="s">
        <v>226</v>
      </c>
      <c r="B29" s="369">
        <v>2</v>
      </c>
      <c r="C29" s="385"/>
      <c r="D29" s="369">
        <f t="shared" si="2"/>
        <v>-2</v>
      </c>
      <c r="E29" s="369">
        <f>D29/B29%</f>
        <v>-100</v>
      </c>
      <c r="F29" s="403" t="s">
        <v>227</v>
      </c>
      <c r="J29" s="361"/>
    </row>
    <row r="30" s="353" customFormat="1" ht="22.5" spans="1:10">
      <c r="A30" s="386"/>
      <c r="B30" s="387"/>
      <c r="C30" s="387"/>
      <c r="D30" s="387"/>
      <c r="E30" s="404"/>
      <c r="F30" s="405"/>
      <c r="J30" s="361"/>
    </row>
    <row r="31" s="353" customFormat="1" ht="22.5" spans="1:10">
      <c r="A31" s="386"/>
      <c r="B31" s="387"/>
      <c r="C31" s="387"/>
      <c r="D31" s="387"/>
      <c r="E31" s="404"/>
      <c r="F31" s="405"/>
      <c r="J31" s="361"/>
    </row>
    <row r="32" s="353" customFormat="1" ht="22.5" spans="1:10">
      <c r="A32" s="386"/>
      <c r="B32" s="387"/>
      <c r="C32" s="387"/>
      <c r="D32" s="387"/>
      <c r="E32" s="404"/>
      <c r="F32" s="354"/>
      <c r="J32" s="361"/>
    </row>
    <row r="33" s="353" customFormat="1" ht="22.5" spans="1:10">
      <c r="A33" s="388"/>
      <c r="B33" s="389"/>
      <c r="C33" s="389"/>
      <c r="D33" s="389"/>
      <c r="E33" s="406"/>
      <c r="F33" s="354"/>
      <c r="J33" s="361"/>
    </row>
    <row r="34" s="353" customFormat="1" ht="22.5" spans="1:10">
      <c r="A34" s="388"/>
      <c r="B34" s="389"/>
      <c r="C34" s="389"/>
      <c r="D34" s="389"/>
      <c r="E34" s="406"/>
      <c r="F34" s="354"/>
      <c r="J34" s="361"/>
    </row>
    <row r="35" s="353" customFormat="1" ht="22.5" spans="1:10">
      <c r="A35" s="388"/>
      <c r="B35" s="389"/>
      <c r="C35" s="389"/>
      <c r="D35" s="389"/>
      <c r="E35" s="406"/>
      <c r="F35" s="354"/>
      <c r="J35" s="361"/>
    </row>
    <row r="36" s="353" customFormat="1" ht="22.5" spans="1:10">
      <c r="A36" s="388"/>
      <c r="B36" s="389"/>
      <c r="C36" s="389"/>
      <c r="D36" s="389"/>
      <c r="E36" s="406"/>
      <c r="F36" s="354"/>
      <c r="J36" s="361"/>
    </row>
    <row r="37" s="353" customFormat="1" ht="22.5" spans="1:10">
      <c r="A37" s="388"/>
      <c r="B37" s="389"/>
      <c r="C37" s="389"/>
      <c r="D37" s="389"/>
      <c r="E37" s="406"/>
      <c r="F37" s="354"/>
      <c r="J37" s="361"/>
    </row>
    <row r="38" s="353" customFormat="1" ht="22.5" spans="1:10">
      <c r="A38" s="388"/>
      <c r="B38" s="389"/>
      <c r="C38" s="389"/>
      <c r="D38" s="389"/>
      <c r="E38" s="406"/>
      <c r="F38" s="354"/>
      <c r="J38" s="361"/>
    </row>
    <row r="39" s="353" customFormat="1" ht="22.5" spans="1:10">
      <c r="A39" s="388"/>
      <c r="B39" s="389"/>
      <c r="C39" s="389"/>
      <c r="D39" s="389"/>
      <c r="E39" s="406"/>
      <c r="F39" s="354"/>
      <c r="J39" s="361"/>
    </row>
    <row r="40" s="353" customFormat="1" ht="22.5" spans="1:10">
      <c r="A40" s="388"/>
      <c r="B40" s="389"/>
      <c r="C40" s="389"/>
      <c r="D40" s="389"/>
      <c r="E40" s="406"/>
      <c r="F40" s="354"/>
      <c r="J40" s="361"/>
    </row>
    <row r="41" s="353" customFormat="1" ht="22.5" spans="1:10">
      <c r="A41" s="388"/>
      <c r="B41" s="389"/>
      <c r="C41" s="389"/>
      <c r="D41" s="389"/>
      <c r="E41" s="406"/>
      <c r="F41" s="354"/>
      <c r="J41" s="361"/>
    </row>
    <row r="42" s="353" customFormat="1" ht="22.5" spans="1:10">
      <c r="A42" s="388"/>
      <c r="B42" s="389"/>
      <c r="C42" s="389"/>
      <c r="D42" s="389"/>
      <c r="E42" s="406"/>
      <c r="F42" s="354"/>
      <c r="J42" s="361"/>
    </row>
    <row r="43" s="353" customFormat="1" ht="22.5" spans="1:10">
      <c r="A43" s="388"/>
      <c r="B43" s="389"/>
      <c r="C43" s="389"/>
      <c r="D43" s="389"/>
      <c r="E43" s="406"/>
      <c r="F43" s="354"/>
      <c r="J43" s="361"/>
    </row>
    <row r="44" s="353" customFormat="1" ht="22.5" spans="1:10">
      <c r="A44" s="388"/>
      <c r="B44" s="389"/>
      <c r="C44" s="389"/>
      <c r="D44" s="389"/>
      <c r="E44" s="406"/>
      <c r="F44" s="354"/>
      <c r="J44" s="361"/>
    </row>
    <row r="45" s="353" customFormat="1" ht="22.5" spans="1:10">
      <c r="A45" s="388"/>
      <c r="B45" s="389"/>
      <c r="C45" s="389"/>
      <c r="D45" s="389"/>
      <c r="E45" s="406"/>
      <c r="F45" s="354"/>
      <c r="J45" s="361"/>
    </row>
    <row r="46" s="353" customFormat="1" ht="22.5" spans="1:10">
      <c r="A46" s="388"/>
      <c r="B46" s="389"/>
      <c r="C46" s="389"/>
      <c r="D46" s="389"/>
      <c r="E46" s="406"/>
      <c r="F46" s="354"/>
      <c r="J46" s="361"/>
    </row>
    <row r="47" s="353" customFormat="1" ht="22.5" spans="1:10">
      <c r="A47" s="388"/>
      <c r="B47" s="389"/>
      <c r="C47" s="389"/>
      <c r="D47" s="389"/>
      <c r="E47" s="406"/>
      <c r="F47" s="354"/>
      <c r="J47" s="361"/>
    </row>
    <row r="48" s="353" customFormat="1" ht="22.5" spans="1:10">
      <c r="A48" s="388"/>
      <c r="B48" s="389"/>
      <c r="C48" s="389"/>
      <c r="D48" s="389"/>
      <c r="E48" s="406"/>
      <c r="F48" s="354"/>
      <c r="J48" s="361"/>
    </row>
    <row r="49" s="353" customFormat="1" ht="22.5" spans="1:10">
      <c r="A49" s="388"/>
      <c r="B49" s="389"/>
      <c r="C49" s="389"/>
      <c r="D49" s="389"/>
      <c r="E49" s="406"/>
      <c r="F49" s="354"/>
      <c r="J49" s="361"/>
    </row>
    <row r="50" s="353" customFormat="1" ht="22.5" spans="1:10">
      <c r="A50" s="388"/>
      <c r="B50" s="389"/>
      <c r="C50" s="389"/>
      <c r="D50" s="389"/>
      <c r="E50" s="406"/>
      <c r="F50" s="354"/>
      <c r="J50" s="361"/>
    </row>
    <row r="51" s="353" customFormat="1" ht="22.5" spans="1:10">
      <c r="A51" s="388"/>
      <c r="B51" s="389"/>
      <c r="C51" s="389"/>
      <c r="D51" s="389"/>
      <c r="E51" s="406"/>
      <c r="F51" s="354"/>
      <c r="J51" s="361"/>
    </row>
    <row r="52" s="353" customFormat="1" ht="22.5" spans="1:10">
      <c r="A52" s="388"/>
      <c r="B52" s="389"/>
      <c r="C52" s="389"/>
      <c r="D52" s="389"/>
      <c r="E52" s="406"/>
      <c r="F52" s="354"/>
      <c r="J52" s="361"/>
    </row>
    <row r="53" s="54" customFormat="1" spans="1:19">
      <c r="A53" s="356"/>
      <c r="B53" s="357"/>
      <c r="C53" s="357"/>
      <c r="D53" s="357"/>
      <c r="E53" s="358"/>
      <c r="F53" s="359"/>
      <c r="G53" s="360"/>
      <c r="H53" s="360"/>
      <c r="I53" s="360"/>
      <c r="J53" s="361"/>
      <c r="K53" s="360"/>
      <c r="L53" s="360"/>
      <c r="M53" s="360"/>
      <c r="N53" s="360"/>
      <c r="O53" s="360"/>
      <c r="P53" s="360"/>
      <c r="Q53" s="360"/>
      <c r="R53" s="360"/>
      <c r="S53" s="360"/>
    </row>
    <row r="54" s="54" customFormat="1" spans="1:19">
      <c r="A54" s="356"/>
      <c r="B54" s="357"/>
      <c r="C54" s="357"/>
      <c r="D54" s="357"/>
      <c r="E54" s="358"/>
      <c r="F54" s="359"/>
      <c r="G54" s="360"/>
      <c r="H54" s="360"/>
      <c r="I54" s="360"/>
      <c r="J54" s="361"/>
      <c r="K54" s="360"/>
      <c r="L54" s="360"/>
      <c r="M54" s="360"/>
      <c r="N54" s="360"/>
      <c r="O54" s="360"/>
      <c r="P54" s="360"/>
      <c r="Q54" s="360"/>
      <c r="R54" s="360"/>
      <c r="S54" s="360"/>
    </row>
    <row r="55" s="54" customFormat="1" spans="1:19">
      <c r="A55" s="356"/>
      <c r="B55" s="357"/>
      <c r="C55" s="357"/>
      <c r="D55" s="357"/>
      <c r="E55" s="358"/>
      <c r="F55" s="359"/>
      <c r="G55" s="360"/>
      <c r="H55" s="360"/>
      <c r="I55" s="360"/>
      <c r="J55" s="361"/>
      <c r="K55" s="360"/>
      <c r="L55" s="360"/>
      <c r="M55" s="360"/>
      <c r="N55" s="360"/>
      <c r="O55" s="360"/>
      <c r="P55" s="360"/>
      <c r="Q55" s="360"/>
      <c r="R55" s="360"/>
      <c r="S55" s="360"/>
    </row>
    <row r="56" s="54" customFormat="1" spans="1:19">
      <c r="A56" s="356"/>
      <c r="B56" s="357"/>
      <c r="C56" s="357"/>
      <c r="D56" s="357"/>
      <c r="E56" s="358"/>
      <c r="F56" s="359"/>
      <c r="G56" s="360"/>
      <c r="H56" s="360"/>
      <c r="I56" s="360"/>
      <c r="J56" s="361"/>
      <c r="K56" s="360"/>
      <c r="L56" s="360"/>
      <c r="M56" s="360"/>
      <c r="N56" s="360"/>
      <c r="O56" s="360"/>
      <c r="P56" s="360"/>
      <c r="Q56" s="360"/>
      <c r="R56" s="360"/>
      <c r="S56" s="360"/>
    </row>
  </sheetData>
  <autoFilter ref="A1:S56">
    <extLst/>
  </autoFilter>
  <mergeCells count="8">
    <mergeCell ref="A2:F2"/>
    <mergeCell ref="B3:E3"/>
    <mergeCell ref="A16:A17"/>
    <mergeCell ref="B16:B17"/>
    <mergeCell ref="C16:C17"/>
    <mergeCell ref="D16:D17"/>
    <mergeCell ref="E16:E17"/>
    <mergeCell ref="F16:F17"/>
  </mergeCells>
  <printOptions horizontalCentered="1" verticalCentered="1"/>
  <pageMargins left="0.156944444444444" right="0.156944444444444" top="0.393055555555556" bottom="0.590277777777778" header="0.118055555555556" footer="0.314583333333333"/>
  <pageSetup paperSize="9" scale="60" orientation="landscape" useFirstPageNumber="1" horizontalDpi="600" vertic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4"/>
  <sheetViews>
    <sheetView showGridLines="0" showZeros="0" workbookViewId="0">
      <pane ySplit="6" topLeftCell="A32" activePane="bottomLeft" state="frozen"/>
      <selection/>
      <selection pane="bottomLeft" activeCell="G44" sqref="G44"/>
    </sheetView>
  </sheetViews>
  <sheetFormatPr defaultColWidth="12" defaultRowHeight="12"/>
  <cols>
    <col min="1" max="1" width="23.1666666666667" style="188" customWidth="1"/>
    <col min="2" max="2" width="13.5" style="188" customWidth="1"/>
    <col min="3" max="3" width="12.1666666666667" style="189" customWidth="1"/>
    <col min="4" max="4" width="14.1666666666667" style="189" customWidth="1"/>
    <col min="5" max="6" width="14.1666666666667" style="190" customWidth="1"/>
    <col min="7" max="7" width="14.1666666666667" style="189" customWidth="1"/>
    <col min="8" max="9" width="14.1666666666667" style="190" customWidth="1"/>
    <col min="10" max="10" width="17.5" style="191" customWidth="1"/>
    <col min="11" max="11" width="16.6666666666667" style="188" customWidth="1"/>
    <col min="12" max="12" width="19.1666666666667" style="192" customWidth="1"/>
    <col min="13" max="13" width="13.3333333333333" style="192" customWidth="1"/>
    <col min="14" max="14" width="15.3333333333333" style="193" customWidth="1"/>
    <col min="15" max="15" width="20.3333333333333" style="193" customWidth="1"/>
    <col min="16" max="16" width="17.5" style="192" customWidth="1"/>
    <col min="17" max="17" width="17.5" style="194" customWidth="1"/>
    <col min="18" max="18" width="21.1666666666667" style="194" customWidth="1"/>
    <col min="19" max="19" width="14.1666666666667" style="195"/>
    <col min="20" max="16384" width="12" style="195"/>
  </cols>
  <sheetData>
    <row r="1" s="185" customFormat="1" ht="14.25" spans="1:18">
      <c r="A1" s="196" t="s">
        <v>228</v>
      </c>
      <c r="B1" s="197"/>
      <c r="C1" s="198"/>
      <c r="D1" s="198"/>
      <c r="E1" s="248"/>
      <c r="F1" s="248"/>
      <c r="G1" s="198"/>
      <c r="H1" s="248"/>
      <c r="I1" s="248"/>
      <c r="J1" s="273"/>
      <c r="K1" s="274"/>
      <c r="L1" s="275"/>
      <c r="M1" s="275"/>
      <c r="N1" s="327"/>
      <c r="O1" s="327"/>
      <c r="P1" s="328"/>
      <c r="Q1" s="346"/>
      <c r="R1" s="346"/>
    </row>
    <row r="2" s="185" customFormat="1" ht="25.5" customHeight="1" spans="1:18">
      <c r="A2" s="199" t="s">
        <v>229</v>
      </c>
      <c r="B2" s="199"/>
      <c r="C2" s="199"/>
      <c r="D2" s="199"/>
      <c r="E2" s="249"/>
      <c r="F2" s="249"/>
      <c r="G2" s="250"/>
      <c r="H2" s="249"/>
      <c r="I2" s="249"/>
      <c r="J2" s="276"/>
      <c r="K2" s="277"/>
      <c r="L2" s="278"/>
      <c r="M2" s="278"/>
      <c r="N2" s="329"/>
      <c r="O2" s="329"/>
      <c r="P2" s="329"/>
      <c r="Q2" s="347"/>
      <c r="R2" s="347"/>
    </row>
    <row r="3" s="186" customFormat="1" ht="18" customHeight="1" spans="1:18">
      <c r="A3" s="200" t="s">
        <v>2</v>
      </c>
      <c r="B3" s="201"/>
      <c r="C3" s="202"/>
      <c r="D3" s="202"/>
      <c r="E3" s="251"/>
      <c r="F3" s="251"/>
      <c r="G3" s="202"/>
      <c r="H3" s="251"/>
      <c r="I3" s="251"/>
      <c r="J3" s="273"/>
      <c r="K3" s="279"/>
      <c r="L3" s="280"/>
      <c r="M3" s="330" t="s">
        <v>230</v>
      </c>
      <c r="N3" s="331"/>
      <c r="O3" s="331"/>
      <c r="P3" s="332"/>
      <c r="Q3" s="332"/>
      <c r="R3" s="332"/>
    </row>
    <row r="4" s="187" customFormat="1" ht="15" customHeight="1" spans="1:18">
      <c r="A4" s="203" t="s">
        <v>231</v>
      </c>
      <c r="B4" s="204"/>
      <c r="C4" s="204"/>
      <c r="D4" s="204"/>
      <c r="E4" s="252"/>
      <c r="F4" s="252"/>
      <c r="G4" s="253"/>
      <c r="H4" s="252"/>
      <c r="I4" s="252"/>
      <c r="J4" s="281" t="s">
        <v>232</v>
      </c>
      <c r="K4" s="281"/>
      <c r="L4" s="282"/>
      <c r="M4" s="282"/>
      <c r="N4" s="281"/>
      <c r="O4" s="281"/>
      <c r="P4" s="281"/>
      <c r="Q4" s="348"/>
      <c r="R4" s="348"/>
    </row>
    <row r="5" s="187" customFormat="1" ht="36" customHeight="1" spans="1:18">
      <c r="A5" s="205" t="s">
        <v>233</v>
      </c>
      <c r="B5" s="205" t="s">
        <v>234</v>
      </c>
      <c r="C5" s="205" t="s">
        <v>235</v>
      </c>
      <c r="D5" s="206" t="s">
        <v>236</v>
      </c>
      <c r="E5" s="206" t="s">
        <v>237</v>
      </c>
      <c r="F5" s="254" t="s">
        <v>238</v>
      </c>
      <c r="G5" s="255" t="s">
        <v>239</v>
      </c>
      <c r="H5" s="256"/>
      <c r="I5" s="256"/>
      <c r="J5" s="283" t="s">
        <v>240</v>
      </c>
      <c r="K5" s="205" t="s">
        <v>234</v>
      </c>
      <c r="L5" s="205" t="s">
        <v>235</v>
      </c>
      <c r="M5" s="333" t="s">
        <v>236</v>
      </c>
      <c r="N5" s="206" t="s">
        <v>237</v>
      </c>
      <c r="O5" s="206" t="s">
        <v>238</v>
      </c>
      <c r="P5" s="256" t="s">
        <v>239</v>
      </c>
      <c r="Q5" s="256"/>
      <c r="R5" s="256"/>
    </row>
    <row r="6" s="187" customFormat="1" ht="42" customHeight="1" spans="1:18">
      <c r="A6" s="207"/>
      <c r="B6" s="207"/>
      <c r="C6" s="207"/>
      <c r="D6" s="208"/>
      <c r="E6" s="208"/>
      <c r="F6" s="257"/>
      <c r="G6" s="258" t="s">
        <v>10</v>
      </c>
      <c r="H6" s="259" t="s">
        <v>12</v>
      </c>
      <c r="I6" s="259" t="s">
        <v>13</v>
      </c>
      <c r="J6" s="284"/>
      <c r="K6" s="207"/>
      <c r="L6" s="207"/>
      <c r="M6" s="334"/>
      <c r="N6" s="208"/>
      <c r="O6" s="208"/>
      <c r="P6" s="258" t="s">
        <v>10</v>
      </c>
      <c r="Q6" s="259" t="s">
        <v>12</v>
      </c>
      <c r="R6" s="259" t="s">
        <v>13</v>
      </c>
    </row>
    <row r="7" s="187" customFormat="1" ht="35.1" customHeight="1" spans="1:18">
      <c r="A7" s="209" t="s">
        <v>241</v>
      </c>
      <c r="B7" s="209"/>
      <c r="C7" s="210"/>
      <c r="D7" s="211">
        <v>53</v>
      </c>
      <c r="E7" s="260"/>
      <c r="F7" s="260"/>
      <c r="G7" s="211"/>
      <c r="H7" s="260"/>
      <c r="I7" s="260"/>
      <c r="J7" s="285" t="s">
        <v>242</v>
      </c>
      <c r="K7" s="163">
        <v>1</v>
      </c>
      <c r="L7" s="163">
        <v>70</v>
      </c>
      <c r="M7" s="335">
        <v>20</v>
      </c>
      <c r="N7" s="336">
        <f>(M7-K7)/K7*100</f>
        <v>1900</v>
      </c>
      <c r="O7" s="336">
        <f>M7/L7*100</f>
        <v>28.5714285714286</v>
      </c>
      <c r="P7" s="337">
        <v>20</v>
      </c>
      <c r="Q7" s="259">
        <v>1900</v>
      </c>
      <c r="R7" s="259">
        <f>P7/L7*100</f>
        <v>28.5714285714286</v>
      </c>
    </row>
    <row r="8" s="187" customFormat="1" ht="35.1" customHeight="1" spans="1:18">
      <c r="A8" s="212" t="s">
        <v>243</v>
      </c>
      <c r="B8" s="213"/>
      <c r="C8" s="213"/>
      <c r="D8" s="214">
        <v>68</v>
      </c>
      <c r="E8" s="261"/>
      <c r="F8" s="261"/>
      <c r="G8" s="262"/>
      <c r="H8" s="261"/>
      <c r="I8" s="261"/>
      <c r="J8" s="286" t="s">
        <v>244</v>
      </c>
      <c r="K8" s="163">
        <f t="shared" ref="K8:P8" si="0">K9+K10</f>
        <v>367</v>
      </c>
      <c r="L8" s="163">
        <f t="shared" si="0"/>
        <v>2951</v>
      </c>
      <c r="M8" s="163">
        <v>375</v>
      </c>
      <c r="N8" s="336">
        <f>(M8-K8)/K8*100</f>
        <v>2.17983651226158</v>
      </c>
      <c r="O8" s="336">
        <f t="shared" ref="O8:O44" si="1">M8/L8*100</f>
        <v>12.7075567604202</v>
      </c>
      <c r="P8" s="163">
        <f t="shared" si="0"/>
        <v>375</v>
      </c>
      <c r="Q8" s="259">
        <v>1.9</v>
      </c>
      <c r="R8" s="259">
        <f t="shared" ref="R8:R17" si="2">P8/L8*100</f>
        <v>12.7075567604202</v>
      </c>
    </row>
    <row r="9" s="187" customFormat="1" ht="41.1" customHeight="1" spans="1:18">
      <c r="A9" s="212"/>
      <c r="B9" s="215"/>
      <c r="C9" s="215"/>
      <c r="D9" s="216"/>
      <c r="E9" s="263"/>
      <c r="F9" s="263"/>
      <c r="G9" s="264"/>
      <c r="H9" s="263"/>
      <c r="I9" s="263"/>
      <c r="J9" s="287" t="s">
        <v>245</v>
      </c>
      <c r="K9" s="288">
        <v>367</v>
      </c>
      <c r="L9" s="232">
        <v>2837</v>
      </c>
      <c r="M9" s="232">
        <v>375</v>
      </c>
      <c r="N9" s="336">
        <f>(M9-K9)/K9*100</f>
        <v>2.17983651226158</v>
      </c>
      <c r="O9" s="336">
        <f t="shared" si="1"/>
        <v>13.2181882270004</v>
      </c>
      <c r="P9" s="338">
        <v>375</v>
      </c>
      <c r="Q9" s="349">
        <v>1.9</v>
      </c>
      <c r="R9" s="259">
        <f t="shared" si="2"/>
        <v>13.2181882270004</v>
      </c>
    </row>
    <row r="10" s="187" customFormat="1" ht="41.1" customHeight="1" spans="1:18">
      <c r="A10" s="212"/>
      <c r="B10" s="215"/>
      <c r="C10" s="215"/>
      <c r="D10" s="216"/>
      <c r="E10" s="263"/>
      <c r="F10" s="263"/>
      <c r="G10" s="264"/>
      <c r="H10" s="263"/>
      <c r="I10" s="263"/>
      <c r="J10" s="287" t="s">
        <v>246</v>
      </c>
      <c r="K10" s="288"/>
      <c r="L10" s="232">
        <v>114</v>
      </c>
      <c r="M10" s="232"/>
      <c r="N10" s="336"/>
      <c r="O10" s="336">
        <f t="shared" si="1"/>
        <v>0</v>
      </c>
      <c r="P10" s="338"/>
      <c r="Q10" s="349"/>
      <c r="R10" s="259">
        <f t="shared" si="2"/>
        <v>0</v>
      </c>
    </row>
    <row r="11" s="187" customFormat="1" ht="35.1" customHeight="1" spans="1:18">
      <c r="A11" s="212"/>
      <c r="B11" s="215"/>
      <c r="C11" s="215"/>
      <c r="D11" s="216"/>
      <c r="E11" s="263"/>
      <c r="F11" s="263"/>
      <c r="G11" s="264"/>
      <c r="H11" s="263"/>
      <c r="I11" s="263"/>
      <c r="J11" s="289" t="s">
        <v>247</v>
      </c>
      <c r="K11" s="166">
        <f>K12+K20+K21+K22+K23</f>
        <v>5310</v>
      </c>
      <c r="L11" s="163">
        <f>L12+L20+L21+L22+L23</f>
        <v>29009.64</v>
      </c>
      <c r="M11" s="163">
        <f>M12+M20+M21+M22+M23</f>
        <v>24933</v>
      </c>
      <c r="N11" s="336">
        <f t="shared" ref="N10:N44" si="3">(M11-K11)/K11*100</f>
        <v>369.54802259887</v>
      </c>
      <c r="O11" s="336">
        <f t="shared" si="1"/>
        <v>85.9472920036236</v>
      </c>
      <c r="P11" s="310">
        <f>P12+P20+P21+P22+P23</f>
        <v>24933</v>
      </c>
      <c r="Q11" s="349">
        <v>147.35</v>
      </c>
      <c r="R11" s="259">
        <f t="shared" si="2"/>
        <v>85.9472920036236</v>
      </c>
    </row>
    <row r="12" s="187" customFormat="1" ht="35.1" customHeight="1" spans="1:18">
      <c r="A12" s="212"/>
      <c r="B12" s="215"/>
      <c r="C12" s="215"/>
      <c r="D12" s="216"/>
      <c r="E12" s="263"/>
      <c r="F12" s="263"/>
      <c r="G12" s="264"/>
      <c r="H12" s="263"/>
      <c r="I12" s="263"/>
      <c r="J12" s="290" t="s">
        <v>248</v>
      </c>
      <c r="K12" s="291">
        <f>SUM(K13:K19)</f>
        <v>4636</v>
      </c>
      <c r="L12" s="163">
        <f>SUM(L13:L19)</f>
        <v>26076.64</v>
      </c>
      <c r="M12" s="163">
        <f>SUM(M13:M19)</f>
        <v>23032</v>
      </c>
      <c r="N12" s="336">
        <f t="shared" si="3"/>
        <v>396.807592752373</v>
      </c>
      <c r="O12" s="336">
        <f t="shared" si="1"/>
        <v>88.3242626350634</v>
      </c>
      <c r="P12" s="310">
        <f>SUM(P13:P19)</f>
        <v>23032</v>
      </c>
      <c r="Q12" s="349">
        <v>159.22</v>
      </c>
      <c r="R12" s="259">
        <f t="shared" si="2"/>
        <v>88.3242626350634</v>
      </c>
    </row>
    <row r="13" s="187" customFormat="1" ht="35.1" customHeight="1" spans="1:18">
      <c r="A13" s="212"/>
      <c r="B13" s="217"/>
      <c r="C13" s="217"/>
      <c r="D13" s="218"/>
      <c r="E13" s="265"/>
      <c r="F13" s="265"/>
      <c r="G13" s="266"/>
      <c r="H13" s="265"/>
      <c r="I13" s="265"/>
      <c r="J13" s="292" t="s">
        <v>249</v>
      </c>
      <c r="K13" s="288">
        <v>1511</v>
      </c>
      <c r="L13" s="232">
        <v>1000</v>
      </c>
      <c r="M13" s="339">
        <v>1311</v>
      </c>
      <c r="N13" s="336">
        <f t="shared" si="3"/>
        <v>-13.2362673726009</v>
      </c>
      <c r="O13" s="336">
        <f t="shared" si="1"/>
        <v>131.1</v>
      </c>
      <c r="P13" s="339">
        <v>1311</v>
      </c>
      <c r="Q13" s="349">
        <v>-21.36</v>
      </c>
      <c r="R13" s="259">
        <f t="shared" si="2"/>
        <v>131.1</v>
      </c>
    </row>
    <row r="14" s="187" customFormat="1" ht="35.1" customHeight="1" spans="1:18">
      <c r="A14" s="209" t="s">
        <v>250</v>
      </c>
      <c r="B14" s="166">
        <f>SUM(B15:B19)</f>
        <v>6007</v>
      </c>
      <c r="C14" s="211">
        <f>SUM(C15:C19)</f>
        <v>26890</v>
      </c>
      <c r="D14" s="211">
        <f>SUM(D15:D19)</f>
        <v>27126</v>
      </c>
      <c r="E14" s="260">
        <f t="shared" ref="E14:E23" si="4">(D14-B14)/B14*100</f>
        <v>351.573164641252</v>
      </c>
      <c r="F14" s="260">
        <f>D14/C14*100</f>
        <v>100.877649683897</v>
      </c>
      <c r="G14" s="211">
        <f>SUM(G15:G19)</f>
        <v>27126</v>
      </c>
      <c r="H14" s="260">
        <v>1173.52</v>
      </c>
      <c r="I14" s="260">
        <f>G14/C14*100</f>
        <v>100.877649683897</v>
      </c>
      <c r="J14" s="292" t="s">
        <v>251</v>
      </c>
      <c r="K14" s="288">
        <v>1666</v>
      </c>
      <c r="L14" s="232">
        <v>1829</v>
      </c>
      <c r="M14" s="339">
        <v>661</v>
      </c>
      <c r="N14" s="336">
        <f t="shared" si="3"/>
        <v>-60.3241296518607</v>
      </c>
      <c r="O14" s="336">
        <f t="shared" si="1"/>
        <v>36.1399671951886</v>
      </c>
      <c r="P14" s="338">
        <v>661</v>
      </c>
      <c r="Q14" s="349">
        <v>32.2</v>
      </c>
      <c r="R14" s="259">
        <f t="shared" si="2"/>
        <v>36.1399671951886</v>
      </c>
    </row>
    <row r="15" s="187" customFormat="1" ht="35.1" customHeight="1" spans="1:18">
      <c r="A15" s="219" t="s">
        <v>252</v>
      </c>
      <c r="B15" s="220">
        <v>4223</v>
      </c>
      <c r="C15" s="221">
        <v>25713</v>
      </c>
      <c r="D15" s="221">
        <v>12181</v>
      </c>
      <c r="E15" s="267">
        <f t="shared" si="4"/>
        <v>188.444233956903</v>
      </c>
      <c r="F15" s="267">
        <f t="shared" ref="F15:F21" si="5">D15/C15*100</f>
        <v>47.3729242017656</v>
      </c>
      <c r="G15" s="268">
        <v>12181</v>
      </c>
      <c r="H15" s="267">
        <v>375.26</v>
      </c>
      <c r="I15" s="267">
        <f>G15/C15*100</f>
        <v>47.3729242017656</v>
      </c>
      <c r="J15" s="292" t="s">
        <v>253</v>
      </c>
      <c r="K15" s="293"/>
      <c r="L15" s="232">
        <v>6320</v>
      </c>
      <c r="M15" s="339">
        <v>17930</v>
      </c>
      <c r="N15" s="336"/>
      <c r="O15" s="336">
        <f t="shared" si="1"/>
        <v>283.70253164557</v>
      </c>
      <c r="P15" s="338">
        <v>17930</v>
      </c>
      <c r="Q15" s="349">
        <v>269.16</v>
      </c>
      <c r="R15" s="259">
        <f t="shared" si="2"/>
        <v>283.70253164557</v>
      </c>
    </row>
    <row r="16" s="187" customFormat="1" ht="35.1" customHeight="1" spans="1:18">
      <c r="A16" s="222" t="s">
        <v>254</v>
      </c>
      <c r="B16" s="223">
        <v>148</v>
      </c>
      <c r="C16" s="224"/>
      <c r="D16" s="221">
        <v>992</v>
      </c>
      <c r="E16" s="267">
        <f t="shared" si="4"/>
        <v>570.27027027027</v>
      </c>
      <c r="F16" s="267"/>
      <c r="G16" s="268">
        <v>992</v>
      </c>
      <c r="H16" s="267">
        <v>651.52</v>
      </c>
      <c r="I16" s="267"/>
      <c r="J16" s="292" t="s">
        <v>255</v>
      </c>
      <c r="K16" s="293">
        <v>486</v>
      </c>
      <c r="L16" s="232">
        <v>2499</v>
      </c>
      <c r="M16" s="339">
        <v>324</v>
      </c>
      <c r="N16" s="336">
        <f t="shared" si="3"/>
        <v>-33.3333333333333</v>
      </c>
      <c r="O16" s="336">
        <f t="shared" si="1"/>
        <v>12.9651860744298</v>
      </c>
      <c r="P16" s="338">
        <v>324</v>
      </c>
      <c r="Q16" s="349">
        <v>-33.33</v>
      </c>
      <c r="R16" s="259">
        <f t="shared" si="2"/>
        <v>12.9651860744298</v>
      </c>
    </row>
    <row r="17" s="187" customFormat="1" ht="35.1" customHeight="1" spans="1:18">
      <c r="A17" s="222" t="s">
        <v>256</v>
      </c>
      <c r="B17" s="222"/>
      <c r="C17" s="224"/>
      <c r="D17" s="221"/>
      <c r="E17" s="267"/>
      <c r="F17" s="267"/>
      <c r="G17" s="221"/>
      <c r="H17" s="267"/>
      <c r="I17" s="267"/>
      <c r="J17" s="292" t="s">
        <v>257</v>
      </c>
      <c r="K17" s="293">
        <v>71</v>
      </c>
      <c r="L17" s="232">
        <v>6407.4</v>
      </c>
      <c r="M17" s="339">
        <v>234</v>
      </c>
      <c r="N17" s="336">
        <f t="shared" si="3"/>
        <v>229.577464788732</v>
      </c>
      <c r="O17" s="336">
        <f t="shared" si="1"/>
        <v>3.65202734338421</v>
      </c>
      <c r="P17" s="338">
        <v>234</v>
      </c>
      <c r="Q17" s="349">
        <v>229.58</v>
      </c>
      <c r="R17" s="259">
        <f t="shared" si="2"/>
        <v>3.65202734338421</v>
      </c>
    </row>
    <row r="18" s="187" customFormat="1" ht="35.1" customHeight="1" spans="1:18">
      <c r="A18" s="222" t="s">
        <v>258</v>
      </c>
      <c r="B18" s="223">
        <v>-567</v>
      </c>
      <c r="C18" s="221"/>
      <c r="D18" s="221">
        <v>-47</v>
      </c>
      <c r="E18" s="267">
        <f t="shared" si="4"/>
        <v>-91.710758377425</v>
      </c>
      <c r="F18" s="267"/>
      <c r="G18" s="268">
        <v>-47</v>
      </c>
      <c r="H18" s="267">
        <v>91.68</v>
      </c>
      <c r="I18" s="267"/>
      <c r="J18" s="292" t="s">
        <v>259</v>
      </c>
      <c r="K18" s="293"/>
      <c r="L18" s="232">
        <v>3101.24</v>
      </c>
      <c r="M18" s="339">
        <v>1096</v>
      </c>
      <c r="N18" s="336"/>
      <c r="O18" s="336">
        <f t="shared" si="1"/>
        <v>35.3407024287059</v>
      </c>
      <c r="P18" s="310">
        <v>1096</v>
      </c>
      <c r="Q18" s="349"/>
      <c r="R18" s="259">
        <f t="shared" ref="R18:R25" si="6">P18/L18*100</f>
        <v>35.3407024287059</v>
      </c>
    </row>
    <row r="19" s="187" customFormat="1" ht="35.1" customHeight="1" spans="1:18">
      <c r="A19" s="225" t="s">
        <v>260</v>
      </c>
      <c r="B19" s="226">
        <v>2203</v>
      </c>
      <c r="C19" s="221">
        <v>1177</v>
      </c>
      <c r="D19" s="221">
        <v>14000</v>
      </c>
      <c r="E19" s="267">
        <f t="shared" si="4"/>
        <v>535.497049477985</v>
      </c>
      <c r="F19" s="267">
        <f t="shared" si="5"/>
        <v>1189.46474086661</v>
      </c>
      <c r="G19" s="221">
        <v>14000</v>
      </c>
      <c r="H19" s="267">
        <v>0</v>
      </c>
      <c r="I19" s="267">
        <f>G19/C19*100</f>
        <v>1189.46474086661</v>
      </c>
      <c r="J19" s="294" t="s">
        <v>261</v>
      </c>
      <c r="K19" s="295">
        <v>902</v>
      </c>
      <c r="L19" s="224">
        <v>4920</v>
      </c>
      <c r="M19" s="340">
        <v>1476</v>
      </c>
      <c r="N19" s="336">
        <f t="shared" si="3"/>
        <v>63.6363636363636</v>
      </c>
      <c r="O19" s="336">
        <f t="shared" si="1"/>
        <v>30</v>
      </c>
      <c r="P19" s="338">
        <v>1476</v>
      </c>
      <c r="Q19" s="349">
        <v>13.19</v>
      </c>
      <c r="R19" s="259">
        <f t="shared" si="6"/>
        <v>30</v>
      </c>
    </row>
    <row r="20" s="187" customFormat="1" ht="35.1" customHeight="1" spans="1:18">
      <c r="A20" s="227" t="s">
        <v>262</v>
      </c>
      <c r="B20" s="227">
        <v>314</v>
      </c>
      <c r="C20" s="228">
        <v>397</v>
      </c>
      <c r="D20" s="211">
        <v>196</v>
      </c>
      <c r="E20" s="260">
        <f t="shared" si="4"/>
        <v>-37.5796178343949</v>
      </c>
      <c r="F20" s="260">
        <f t="shared" si="5"/>
        <v>49.3702770780856</v>
      </c>
      <c r="G20" s="269">
        <v>96</v>
      </c>
      <c r="H20" s="260">
        <v>-69.33</v>
      </c>
      <c r="I20" s="260">
        <f>G20/C20*100</f>
        <v>24.1813602015113</v>
      </c>
      <c r="J20" s="296" t="s">
        <v>263</v>
      </c>
      <c r="K20" s="297"/>
      <c r="L20" s="298"/>
      <c r="M20" s="341">
        <v>1081</v>
      </c>
      <c r="N20" s="336"/>
      <c r="O20" s="336"/>
      <c r="P20" s="342">
        <v>1081</v>
      </c>
      <c r="Q20" s="349">
        <v>104.73</v>
      </c>
      <c r="R20" s="259"/>
    </row>
    <row r="21" s="187" customFormat="1" ht="35.1" customHeight="1" spans="1:18">
      <c r="A21" s="227" t="s">
        <v>264</v>
      </c>
      <c r="B21" s="227">
        <v>698</v>
      </c>
      <c r="C21" s="211">
        <v>700</v>
      </c>
      <c r="D21" s="211">
        <v>800</v>
      </c>
      <c r="E21" s="260">
        <f t="shared" si="4"/>
        <v>14.6131805157593</v>
      </c>
      <c r="F21" s="260">
        <f t="shared" si="5"/>
        <v>114.285714285714</v>
      </c>
      <c r="G21" s="269">
        <v>768</v>
      </c>
      <c r="H21" s="260">
        <v>30.83</v>
      </c>
      <c r="I21" s="260">
        <f>G21/C21*100</f>
        <v>109.714285714286</v>
      </c>
      <c r="J21" s="296" t="s">
        <v>265</v>
      </c>
      <c r="K21" s="297">
        <v>14</v>
      </c>
      <c r="L21" s="210">
        <v>359</v>
      </c>
      <c r="M21" s="341">
        <v>27</v>
      </c>
      <c r="N21" s="336">
        <f t="shared" si="3"/>
        <v>92.8571428571429</v>
      </c>
      <c r="O21" s="336">
        <f t="shared" si="1"/>
        <v>7.52089136490251</v>
      </c>
      <c r="P21" s="342">
        <v>27</v>
      </c>
      <c r="Q21" s="349">
        <v>92.86</v>
      </c>
      <c r="R21" s="259">
        <f t="shared" si="6"/>
        <v>7.52089136490251</v>
      </c>
    </row>
    <row r="22" s="187" customFormat="1" ht="35.1" customHeight="1" spans="1:18">
      <c r="A22" s="227" t="s">
        <v>266</v>
      </c>
      <c r="B22" s="227"/>
      <c r="C22" s="227"/>
      <c r="D22" s="227"/>
      <c r="E22" s="227"/>
      <c r="F22" s="227"/>
      <c r="G22" s="227"/>
      <c r="H22" s="227">
        <f>H23</f>
        <v>0</v>
      </c>
      <c r="I22" s="227">
        <f>I23</f>
        <v>0</v>
      </c>
      <c r="J22" s="296" t="s">
        <v>267</v>
      </c>
      <c r="K22" s="299">
        <v>314</v>
      </c>
      <c r="L22" s="210">
        <v>397</v>
      </c>
      <c r="M22" s="341">
        <v>316</v>
      </c>
      <c r="N22" s="336">
        <f t="shared" si="3"/>
        <v>0.636942675159236</v>
      </c>
      <c r="O22" s="336">
        <f t="shared" si="1"/>
        <v>79.5969773299748</v>
      </c>
      <c r="P22" s="342">
        <v>316</v>
      </c>
      <c r="Q22" s="349">
        <v>-22.36</v>
      </c>
      <c r="R22" s="259">
        <f t="shared" si="6"/>
        <v>79.5969773299748</v>
      </c>
    </row>
    <row r="23" s="187" customFormat="1" ht="35.1" customHeight="1" spans="1:18">
      <c r="A23" s="229" t="s">
        <v>268</v>
      </c>
      <c r="B23" s="227">
        <v>2695</v>
      </c>
      <c r="C23" s="227"/>
      <c r="D23" s="227">
        <v>3331</v>
      </c>
      <c r="E23" s="227">
        <f t="shared" si="4"/>
        <v>23.5992578849722</v>
      </c>
      <c r="F23" s="227"/>
      <c r="G23" s="227">
        <v>42</v>
      </c>
      <c r="H23" s="227"/>
      <c r="I23" s="227"/>
      <c r="J23" s="290" t="s">
        <v>269</v>
      </c>
      <c r="K23" s="300">
        <v>346</v>
      </c>
      <c r="L23" s="163">
        <v>2177</v>
      </c>
      <c r="M23" s="341">
        <v>477</v>
      </c>
      <c r="N23" s="336">
        <f t="shared" si="3"/>
        <v>37.8612716763006</v>
      </c>
      <c r="O23" s="336">
        <f t="shared" si="1"/>
        <v>21.9108865411116</v>
      </c>
      <c r="P23" s="342">
        <v>477</v>
      </c>
      <c r="Q23" s="349">
        <v>93.9</v>
      </c>
      <c r="R23" s="259">
        <f t="shared" si="6"/>
        <v>21.9108865411116</v>
      </c>
    </row>
    <row r="24" s="187" customFormat="1" ht="35.1" customHeight="1" spans="1:18">
      <c r="A24" s="220"/>
      <c r="B24" s="220"/>
      <c r="C24" s="230">
        <v>0</v>
      </c>
      <c r="D24" s="221"/>
      <c r="E24" s="267"/>
      <c r="F24" s="267"/>
      <c r="G24" s="221"/>
      <c r="H24" s="267"/>
      <c r="I24" s="267"/>
      <c r="J24" s="301" t="s">
        <v>270</v>
      </c>
      <c r="K24" s="302">
        <f t="shared" ref="K24:M24" si="7">SUM(K25:K26)</f>
        <v>496</v>
      </c>
      <c r="L24" s="210">
        <f t="shared" si="7"/>
        <v>519</v>
      </c>
      <c r="M24" s="343">
        <f>M25+M26</f>
        <v>440</v>
      </c>
      <c r="N24" s="343"/>
      <c r="O24" s="336">
        <f t="shared" si="1"/>
        <v>84.7784200385356</v>
      </c>
      <c r="P24" s="343">
        <f>P25+P26</f>
        <v>440</v>
      </c>
      <c r="Q24" s="349">
        <v>-11.29</v>
      </c>
      <c r="R24" s="259">
        <f t="shared" si="6"/>
        <v>84.7784200385356</v>
      </c>
    </row>
    <row r="25" s="187" customFormat="1" ht="35.1" customHeight="1" spans="1:18">
      <c r="A25" s="220"/>
      <c r="B25" s="220"/>
      <c r="C25" s="230"/>
      <c r="D25" s="221"/>
      <c r="E25" s="267"/>
      <c r="F25" s="267"/>
      <c r="G25" s="221"/>
      <c r="H25" s="267"/>
      <c r="I25" s="267"/>
      <c r="J25" s="303" t="s">
        <v>271</v>
      </c>
      <c r="K25" s="304">
        <v>496</v>
      </c>
      <c r="L25" s="224">
        <v>499</v>
      </c>
      <c r="M25" s="224">
        <v>435</v>
      </c>
      <c r="N25" s="336">
        <f t="shared" si="3"/>
        <v>-12.2983870967742</v>
      </c>
      <c r="O25" s="336">
        <f t="shared" si="1"/>
        <v>87.1743486973948</v>
      </c>
      <c r="P25" s="338">
        <v>435</v>
      </c>
      <c r="Q25" s="349">
        <v>-12.3</v>
      </c>
      <c r="R25" s="259">
        <f t="shared" si="6"/>
        <v>87.1743486973948</v>
      </c>
    </row>
    <row r="26" s="187" customFormat="1" ht="51" customHeight="1" spans="1:18">
      <c r="A26" s="220"/>
      <c r="B26" s="220"/>
      <c r="C26" s="231">
        <v>0</v>
      </c>
      <c r="D26" s="221"/>
      <c r="E26" s="267"/>
      <c r="F26" s="267"/>
      <c r="G26" s="221"/>
      <c r="H26" s="267"/>
      <c r="I26" s="267"/>
      <c r="J26" s="305" t="s">
        <v>272</v>
      </c>
      <c r="K26" s="304"/>
      <c r="L26" s="232">
        <v>20</v>
      </c>
      <c r="M26" s="224">
        <v>5</v>
      </c>
      <c r="N26" s="336"/>
      <c r="O26" s="336">
        <f t="shared" si="1"/>
        <v>25</v>
      </c>
      <c r="P26" s="338">
        <v>5</v>
      </c>
      <c r="Q26" s="349"/>
      <c r="R26" s="259"/>
    </row>
    <row r="27" s="187" customFormat="1" ht="35.1" customHeight="1" spans="1:18">
      <c r="A27" s="220"/>
      <c r="B27" s="220"/>
      <c r="C27" s="232"/>
      <c r="D27" s="221"/>
      <c r="E27" s="267"/>
      <c r="F27" s="267"/>
      <c r="G27" s="221"/>
      <c r="H27" s="267"/>
      <c r="I27" s="267"/>
      <c r="J27" s="301" t="s">
        <v>273</v>
      </c>
      <c r="K27" s="166">
        <f t="shared" ref="K27:P27" si="8">SUM(K28:K30)</f>
        <v>16380</v>
      </c>
      <c r="L27" s="163">
        <f t="shared" si="8"/>
        <v>11822</v>
      </c>
      <c r="M27" s="341">
        <f t="shared" si="8"/>
        <v>13858</v>
      </c>
      <c r="N27" s="336">
        <f t="shared" si="3"/>
        <v>-15.3968253968254</v>
      </c>
      <c r="O27" s="336">
        <f t="shared" si="1"/>
        <v>117.222128235493</v>
      </c>
      <c r="P27" s="310">
        <f t="shared" si="8"/>
        <v>6611</v>
      </c>
      <c r="Q27" s="349">
        <v>-59.64</v>
      </c>
      <c r="R27" s="259">
        <f t="shared" ref="R27:R29" si="9">P27/L27*100</f>
        <v>55.9211639316528</v>
      </c>
    </row>
    <row r="28" s="187" customFormat="1" ht="35.1" customHeight="1" spans="1:18">
      <c r="A28" s="220"/>
      <c r="B28" s="220"/>
      <c r="C28" s="221">
        <v>0</v>
      </c>
      <c r="D28" s="221"/>
      <c r="E28" s="267"/>
      <c r="F28" s="267"/>
      <c r="G28" s="221"/>
      <c r="H28" s="267"/>
      <c r="I28" s="267"/>
      <c r="J28" s="306" t="s">
        <v>274</v>
      </c>
      <c r="K28" s="307">
        <v>170</v>
      </c>
      <c r="L28" s="308">
        <v>1432</v>
      </c>
      <c r="M28" s="308">
        <v>468</v>
      </c>
      <c r="N28" s="336">
        <f t="shared" si="3"/>
        <v>175.294117647059</v>
      </c>
      <c r="O28" s="336">
        <f t="shared" si="1"/>
        <v>32.6815642458101</v>
      </c>
      <c r="P28" s="232">
        <v>468</v>
      </c>
      <c r="Q28" s="349">
        <v>176.92</v>
      </c>
      <c r="R28" s="259">
        <f t="shared" si="9"/>
        <v>32.6815642458101</v>
      </c>
    </row>
    <row r="29" s="187" customFormat="1" ht="45" customHeight="1" spans="1:18">
      <c r="A29" s="233"/>
      <c r="B29" s="233"/>
      <c r="C29" s="221"/>
      <c r="D29" s="221"/>
      <c r="E29" s="267"/>
      <c r="F29" s="267"/>
      <c r="G29" s="221"/>
      <c r="H29" s="267"/>
      <c r="I29" s="267"/>
      <c r="J29" s="309" t="s">
        <v>275</v>
      </c>
      <c r="K29" s="308">
        <v>16210</v>
      </c>
      <c r="L29" s="308">
        <v>10390</v>
      </c>
      <c r="M29" s="308">
        <f>7247+6143</f>
        <v>13390</v>
      </c>
      <c r="N29" s="336">
        <f t="shared" si="3"/>
        <v>-17.3966687230105</v>
      </c>
      <c r="O29" s="336">
        <f t="shared" si="1"/>
        <v>128.873917228104</v>
      </c>
      <c r="P29" s="338">
        <v>6143</v>
      </c>
      <c r="Q29" s="349">
        <v>-62.1</v>
      </c>
      <c r="R29" s="350">
        <f t="shared" si="9"/>
        <v>59.1241578440808</v>
      </c>
    </row>
    <row r="30" s="187" customFormat="1" ht="35.1" customHeight="1" spans="1:18">
      <c r="A30" s="233"/>
      <c r="B30" s="234"/>
      <c r="C30" s="235"/>
      <c r="D30" s="221"/>
      <c r="E30" s="267"/>
      <c r="F30" s="267"/>
      <c r="G30" s="221"/>
      <c r="H30" s="267"/>
      <c r="I30" s="267"/>
      <c r="J30" s="306" t="s">
        <v>276</v>
      </c>
      <c r="K30" s="308"/>
      <c r="L30" s="232"/>
      <c r="M30" s="339"/>
      <c r="N30" s="336"/>
      <c r="O30" s="336"/>
      <c r="P30" s="342"/>
      <c r="Q30" s="349"/>
      <c r="R30" s="259"/>
    </row>
    <row r="31" s="187" customFormat="1" ht="35.1" customHeight="1" spans="1:18">
      <c r="A31" s="233"/>
      <c r="B31" s="233"/>
      <c r="C31" s="236"/>
      <c r="D31" s="221"/>
      <c r="E31" s="267"/>
      <c r="F31" s="267"/>
      <c r="G31" s="221"/>
      <c r="H31" s="267"/>
      <c r="I31" s="267"/>
      <c r="J31" s="301" t="s">
        <v>277</v>
      </c>
      <c r="K31" s="310">
        <v>3114</v>
      </c>
      <c r="L31" s="310">
        <f>3662</f>
        <v>3662</v>
      </c>
      <c r="M31" s="310">
        <v>3690</v>
      </c>
      <c r="N31" s="336">
        <f t="shared" si="3"/>
        <v>18.4971098265896</v>
      </c>
      <c r="O31" s="336">
        <f t="shared" si="1"/>
        <v>100.764609503004</v>
      </c>
      <c r="P31" s="342"/>
      <c r="Q31" s="349"/>
      <c r="R31" s="259">
        <f>P31/L31*100</f>
        <v>0</v>
      </c>
    </row>
    <row r="32" s="187" customFormat="1" ht="35.1" customHeight="1" spans="1:18">
      <c r="A32" s="237"/>
      <c r="B32" s="237"/>
      <c r="C32" s="238"/>
      <c r="D32" s="221"/>
      <c r="E32" s="267"/>
      <c r="F32" s="267"/>
      <c r="G32" s="221"/>
      <c r="H32" s="267"/>
      <c r="I32" s="267"/>
      <c r="J32" s="311" t="s">
        <v>278</v>
      </c>
      <c r="K32" s="312"/>
      <c r="L32" s="312"/>
      <c r="M32" s="341"/>
      <c r="N32" s="336"/>
      <c r="O32" s="336"/>
      <c r="P32" s="310"/>
      <c r="Q32" s="349"/>
      <c r="R32" s="259"/>
    </row>
    <row r="33" s="187" customFormat="1" ht="35.1" customHeight="1" spans="1:18">
      <c r="A33" s="222"/>
      <c r="B33" s="222"/>
      <c r="C33" s="236"/>
      <c r="D33" s="221"/>
      <c r="E33" s="267"/>
      <c r="F33" s="267"/>
      <c r="G33" s="221"/>
      <c r="H33" s="267"/>
      <c r="I33" s="267"/>
      <c r="J33" s="313" t="s">
        <v>279</v>
      </c>
      <c r="K33" s="312">
        <f>K7+K8+K11+K24+K27+K31+K32</f>
        <v>25668</v>
      </c>
      <c r="L33" s="312">
        <f>L7+L8+L11+L24+L27+L31+L32</f>
        <v>48033.64</v>
      </c>
      <c r="M33" s="312">
        <f>M7+M8+M11+M24+M27+M31+M32</f>
        <v>43316</v>
      </c>
      <c r="N33" s="336">
        <f t="shared" si="3"/>
        <v>68.7548698768895</v>
      </c>
      <c r="O33" s="336">
        <f t="shared" si="1"/>
        <v>90.1784665913306</v>
      </c>
      <c r="P33" s="310">
        <f>P7+P8+P11+P24+P27+P31+P32</f>
        <v>32379</v>
      </c>
      <c r="Q33" s="349">
        <v>13.7</v>
      </c>
      <c r="R33" s="259">
        <f>P33/L33*100</f>
        <v>67.4090075205627</v>
      </c>
    </row>
    <row r="34" s="187" customFormat="1" ht="35.1" customHeight="1" spans="1:18">
      <c r="A34" s="222"/>
      <c r="B34" s="222"/>
      <c r="C34" s="232"/>
      <c r="D34" s="221"/>
      <c r="E34" s="267"/>
      <c r="F34" s="267"/>
      <c r="G34" s="221"/>
      <c r="H34" s="267"/>
      <c r="I34" s="267"/>
      <c r="J34" s="313" t="s">
        <v>128</v>
      </c>
      <c r="K34" s="314"/>
      <c r="L34" s="315"/>
      <c r="M34" s="344">
        <v>20</v>
      </c>
      <c r="N34" s="336"/>
      <c r="O34" s="336"/>
      <c r="P34" s="344"/>
      <c r="Q34" s="351"/>
      <c r="R34" s="259"/>
    </row>
    <row r="35" s="187" customFormat="1" ht="35.1" customHeight="1" spans="1:18">
      <c r="A35" s="239"/>
      <c r="B35" s="239"/>
      <c r="C35" s="240"/>
      <c r="D35" s="221"/>
      <c r="E35" s="267"/>
      <c r="F35" s="267"/>
      <c r="G35" s="221"/>
      <c r="H35" s="267"/>
      <c r="I35" s="267"/>
      <c r="J35" s="316"/>
      <c r="K35" s="317"/>
      <c r="L35" s="318"/>
      <c r="M35" s="243"/>
      <c r="N35" s="336"/>
      <c r="O35" s="336"/>
      <c r="P35" s="317"/>
      <c r="Q35" s="317"/>
      <c r="R35" s="259"/>
    </row>
    <row r="36" s="187" customFormat="1" ht="35.1" customHeight="1" spans="1:18">
      <c r="A36" s="241" t="s">
        <v>280</v>
      </c>
      <c r="B36" s="242">
        <f>B7+B8+B14+B20+B21+B22+B23</f>
        <v>9714</v>
      </c>
      <c r="C36" s="242">
        <f>C7+C8+C14+C20+C21</f>
        <v>27987</v>
      </c>
      <c r="D36" s="242">
        <f>D7+D8+D14+D20+D21+D23</f>
        <v>31574</v>
      </c>
      <c r="E36" s="267">
        <f>(D36-B36)/B36*100</f>
        <v>225.036030471484</v>
      </c>
      <c r="F36" s="267">
        <f>D36/C36*100</f>
        <v>112.816664880123</v>
      </c>
      <c r="G36" s="242">
        <f>G7+G8+G14+G20+G21+G23</f>
        <v>28032</v>
      </c>
      <c r="H36" s="260">
        <v>825.15</v>
      </c>
      <c r="I36" s="319">
        <f>G36/C36*100</f>
        <v>100.160788937721</v>
      </c>
      <c r="J36" s="316"/>
      <c r="K36" s="317"/>
      <c r="L36" s="318"/>
      <c r="M36" s="243"/>
      <c r="N36" s="336"/>
      <c r="O36" s="336"/>
      <c r="P36" s="317"/>
      <c r="Q36" s="317"/>
      <c r="R36" s="259"/>
    </row>
    <row r="37" s="187" customFormat="1" ht="35.1" customHeight="1" spans="1:18">
      <c r="A37" s="237" t="s">
        <v>281</v>
      </c>
      <c r="B37" s="243">
        <v>3749</v>
      </c>
      <c r="C37" s="242">
        <v>1327</v>
      </c>
      <c r="D37" s="242">
        <v>1639</v>
      </c>
      <c r="E37" s="267">
        <f>(D37-B37)/B37*100</f>
        <v>-56.2816751133636</v>
      </c>
      <c r="F37" s="267">
        <f>D37/C37*100</f>
        <v>123.511680482291</v>
      </c>
      <c r="G37" s="242">
        <v>1639</v>
      </c>
      <c r="H37" s="260">
        <v>-55.21</v>
      </c>
      <c r="I37" s="319">
        <f>G37/C37*100</f>
        <v>123.511680482291</v>
      </c>
      <c r="J37" s="316"/>
      <c r="K37" s="317"/>
      <c r="L37" s="318"/>
      <c r="M37" s="243"/>
      <c r="N37" s="336"/>
      <c r="O37" s="336"/>
      <c r="P37" s="317"/>
      <c r="Q37" s="317"/>
      <c r="R37" s="259"/>
    </row>
    <row r="38" s="187" customFormat="1" ht="35.1" customHeight="1" spans="1:18">
      <c r="A38" s="237" t="s">
        <v>282</v>
      </c>
      <c r="B38" s="237"/>
      <c r="C38" s="242"/>
      <c r="D38" s="242"/>
      <c r="E38" s="267"/>
      <c r="F38" s="267"/>
      <c r="G38" s="270"/>
      <c r="H38" s="260"/>
      <c r="I38" s="319"/>
      <c r="J38" s="320"/>
      <c r="K38" s="239"/>
      <c r="L38" s="321"/>
      <c r="M38" s="321"/>
      <c r="N38" s="336"/>
      <c r="O38" s="336"/>
      <c r="P38" s="321"/>
      <c r="Q38" s="352"/>
      <c r="R38" s="259"/>
    </row>
    <row r="39" s="187" customFormat="1" ht="35.1" customHeight="1" spans="1:18">
      <c r="A39" s="237" t="s">
        <v>283</v>
      </c>
      <c r="B39" s="244">
        <v>3749</v>
      </c>
      <c r="C39" s="242">
        <v>1327</v>
      </c>
      <c r="D39" s="242">
        <v>1639</v>
      </c>
      <c r="E39" s="267">
        <f>(D39-B39)/B39*100</f>
        <v>-56.2816751133636</v>
      </c>
      <c r="F39" s="267">
        <f>D39/C39*100</f>
        <v>123.511680482291</v>
      </c>
      <c r="G39" s="242">
        <v>1639</v>
      </c>
      <c r="H39" s="260">
        <v>-55.21</v>
      </c>
      <c r="I39" s="319">
        <f>G39/C39*100</f>
        <v>123.511680482291</v>
      </c>
      <c r="J39" s="320" t="s">
        <v>171</v>
      </c>
      <c r="K39" s="312">
        <f t="shared" ref="K39:M39" si="10">K33+K34</f>
        <v>25668</v>
      </c>
      <c r="L39" s="246">
        <f t="shared" si="10"/>
        <v>48033.64</v>
      </c>
      <c r="M39" s="246">
        <f t="shared" si="10"/>
        <v>43336</v>
      </c>
      <c r="N39" s="336">
        <f t="shared" si="3"/>
        <v>68.8327879071217</v>
      </c>
      <c r="O39" s="336">
        <f t="shared" si="1"/>
        <v>90.2201040770593</v>
      </c>
      <c r="P39" s="246">
        <f>P33+P34</f>
        <v>32379</v>
      </c>
      <c r="Q39" s="349">
        <v>13.7</v>
      </c>
      <c r="R39" s="259">
        <f>P39/L39*100</f>
        <v>67.4090075205627</v>
      </c>
    </row>
    <row r="40" s="187" customFormat="1" ht="35.1" customHeight="1" spans="1:18">
      <c r="A40" s="237" t="s">
        <v>284</v>
      </c>
      <c r="B40" s="237"/>
      <c r="C40" s="242"/>
      <c r="D40" s="242"/>
      <c r="E40" s="267"/>
      <c r="F40" s="267"/>
      <c r="G40" s="270"/>
      <c r="H40" s="267"/>
      <c r="I40" s="319"/>
      <c r="J40" s="316"/>
      <c r="K40" s="322"/>
      <c r="L40" s="321"/>
      <c r="M40" s="321"/>
      <c r="N40" s="336"/>
      <c r="O40" s="336"/>
      <c r="P40" s="321"/>
      <c r="Q40" s="321"/>
      <c r="R40" s="259"/>
    </row>
    <row r="41" s="187" customFormat="1" ht="35.1" customHeight="1" spans="1:18">
      <c r="A41" s="237" t="s">
        <v>285</v>
      </c>
      <c r="B41" s="243">
        <v>26600</v>
      </c>
      <c r="C41" s="242"/>
      <c r="D41" s="242">
        <v>3000</v>
      </c>
      <c r="E41" s="267">
        <f>(D41-B41)/B41*100</f>
        <v>-88.7218045112782</v>
      </c>
      <c r="F41" s="267"/>
      <c r="G41" s="242">
        <v>3000</v>
      </c>
      <c r="H41" s="260">
        <v>-88.72</v>
      </c>
      <c r="I41" s="319"/>
      <c r="J41" s="316" t="s">
        <v>286</v>
      </c>
      <c r="K41" s="323">
        <f>B44-K39</f>
        <v>22976</v>
      </c>
      <c r="L41" s="246">
        <f>C44-L33</f>
        <v>0.360000000000582</v>
      </c>
      <c r="M41" s="246">
        <f>D44-M39</f>
        <v>13650</v>
      </c>
      <c r="N41" s="336">
        <f t="shared" si="3"/>
        <v>-40.5901810584958</v>
      </c>
      <c r="O41" s="336"/>
      <c r="P41" s="246">
        <f>G44-P33</f>
        <v>21065</v>
      </c>
      <c r="Q41" s="325">
        <v>337.76</v>
      </c>
      <c r="R41" s="259">
        <v>0</v>
      </c>
    </row>
    <row r="42" s="187" customFormat="1" ht="35.1" customHeight="1" spans="1:18">
      <c r="A42" s="237" t="s">
        <v>287</v>
      </c>
      <c r="B42" s="227">
        <v>8581</v>
      </c>
      <c r="C42" s="242">
        <v>18720</v>
      </c>
      <c r="D42" s="242">
        <v>20773</v>
      </c>
      <c r="E42" s="267">
        <f>(D42-B42)/B42*100</f>
        <v>142.081342500874</v>
      </c>
      <c r="F42" s="267">
        <f>D42/C42*100</f>
        <v>110.96688034188</v>
      </c>
      <c r="G42" s="242">
        <v>20773</v>
      </c>
      <c r="H42" s="267"/>
      <c r="I42" s="319">
        <f>G42/C42*100</f>
        <v>110.96688034188</v>
      </c>
      <c r="J42" s="316" t="s">
        <v>288</v>
      </c>
      <c r="K42" s="324">
        <v>2203</v>
      </c>
      <c r="L42" s="321"/>
      <c r="M42" s="321">
        <v>0</v>
      </c>
      <c r="N42" s="336"/>
      <c r="O42" s="336"/>
      <c r="P42" s="345"/>
      <c r="Q42" s="345"/>
      <c r="R42" s="259"/>
    </row>
    <row r="43" s="187" customFormat="1" ht="35.1" customHeight="1" spans="1:18">
      <c r="A43" s="237"/>
      <c r="B43" s="237"/>
      <c r="C43" s="245"/>
      <c r="D43" s="245"/>
      <c r="E43" s="267"/>
      <c r="F43" s="267"/>
      <c r="G43" s="242"/>
      <c r="H43" s="267"/>
      <c r="I43" s="267"/>
      <c r="J43" s="316" t="s">
        <v>289</v>
      </c>
      <c r="K43" s="324">
        <f>K41-K42</f>
        <v>20773</v>
      </c>
      <c r="L43" s="324">
        <f>L41-L42</f>
        <v>0.360000000000582</v>
      </c>
      <c r="M43" s="324">
        <f>M41-M42</f>
        <v>13650</v>
      </c>
      <c r="N43" s="336">
        <f>(M43-K43)/K43*100</f>
        <v>-34.2897029798296</v>
      </c>
      <c r="O43" s="336"/>
      <c r="P43" s="345"/>
      <c r="Q43" s="345"/>
      <c r="R43" s="259"/>
    </row>
    <row r="44" s="187" customFormat="1" ht="27" customHeight="1" spans="1:18">
      <c r="A44" s="237" t="s">
        <v>290</v>
      </c>
      <c r="B44" s="243">
        <f t="shared" ref="B44:G44" si="11">B36+B37+B41+B42</f>
        <v>48644</v>
      </c>
      <c r="C44" s="246">
        <f t="shared" si="11"/>
        <v>48034</v>
      </c>
      <c r="D44" s="247">
        <f t="shared" si="11"/>
        <v>56986</v>
      </c>
      <c r="E44" s="271">
        <f>(D44-B44)/B44*100</f>
        <v>17.1490831346106</v>
      </c>
      <c r="F44" s="271">
        <f>D44/C44*100</f>
        <v>118.636798934088</v>
      </c>
      <c r="G44" s="243">
        <f t="shared" si="11"/>
        <v>53444</v>
      </c>
      <c r="H44" s="272">
        <v>60.55</v>
      </c>
      <c r="I44" s="325">
        <f>G44/C44*100</f>
        <v>111.26285547737</v>
      </c>
      <c r="J44" s="316" t="s">
        <v>171</v>
      </c>
      <c r="K44" s="299">
        <f>K39+K41</f>
        <v>48644</v>
      </c>
      <c r="L44" s="326">
        <f>L33+L41</f>
        <v>48034</v>
      </c>
      <c r="M44" s="246">
        <f>M41+M39</f>
        <v>56986</v>
      </c>
      <c r="N44" s="336">
        <f t="shared" si="3"/>
        <v>17.1490831346106</v>
      </c>
      <c r="O44" s="336">
        <f t="shared" si="1"/>
        <v>118.636798934088</v>
      </c>
      <c r="P44" s="246">
        <f>P41+P39</f>
        <v>53444</v>
      </c>
      <c r="Q44" s="272">
        <v>60.55</v>
      </c>
      <c r="R44" s="259">
        <f>P44/L44*100</f>
        <v>111.26285547737</v>
      </c>
    </row>
  </sheetData>
  <mergeCells count="27">
    <mergeCell ref="A2:R2"/>
    <mergeCell ref="M3:R3"/>
    <mergeCell ref="A4:I4"/>
    <mergeCell ref="J4:R4"/>
    <mergeCell ref="G5:I5"/>
    <mergeCell ref="P5:R5"/>
    <mergeCell ref="A5:A6"/>
    <mergeCell ref="A8:A13"/>
    <mergeCell ref="B5:B6"/>
    <mergeCell ref="B8:B13"/>
    <mergeCell ref="C5:C6"/>
    <mergeCell ref="C8:C13"/>
    <mergeCell ref="D5:D6"/>
    <mergeCell ref="D8:D13"/>
    <mergeCell ref="E5:E6"/>
    <mergeCell ref="E8:E13"/>
    <mergeCell ref="F5:F6"/>
    <mergeCell ref="F8:F13"/>
    <mergeCell ref="G8:G13"/>
    <mergeCell ref="H8:H13"/>
    <mergeCell ref="I8:I13"/>
    <mergeCell ref="J5:J6"/>
    <mergeCell ref="K5:K6"/>
    <mergeCell ref="L5:L6"/>
    <mergeCell ref="M5:M6"/>
    <mergeCell ref="N5:N6"/>
    <mergeCell ref="O5:O6"/>
  </mergeCells>
  <printOptions horizontalCentered="1" verticalCentered="1"/>
  <pageMargins left="0.156944444444444" right="0.156944444444444" top="0.393055555555556" bottom="0.590277777777778" header="0.118055555555556" footer="0.314583333333333"/>
  <pageSetup paperSize="9" scale="60" orientation="landscape" useFirstPageNumber="1" horizontalDpi="600" vertic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2"/>
  <sheetViews>
    <sheetView showGridLines="0" showZeros="0" topLeftCell="A4" workbookViewId="0">
      <selection activeCell="F4" sqref="F4"/>
    </sheetView>
  </sheetViews>
  <sheetFormatPr defaultColWidth="12" defaultRowHeight="34.5"/>
  <cols>
    <col min="1" max="1" width="36.8333333333333" style="148"/>
    <col min="2" max="2" width="12.5" style="149"/>
    <col min="3" max="3" width="16.5" style="149" customWidth="1"/>
    <col min="4" max="4" width="13.8333333333333" style="149" customWidth="1"/>
    <col min="5" max="5" width="14.3333333333333" style="150" customWidth="1"/>
    <col min="6" max="6" width="90" style="148" customWidth="1"/>
    <col min="7" max="7" width="12.6666666666667" style="148"/>
    <col min="8" max="16384" width="12" style="148"/>
  </cols>
  <sheetData>
    <row r="1" s="46" customFormat="1" ht="21" customHeight="1" spans="1:5">
      <c r="A1" s="59" t="s">
        <v>291</v>
      </c>
      <c r="B1" s="151"/>
      <c r="C1" s="151"/>
      <c r="D1" s="151"/>
      <c r="E1" s="171"/>
    </row>
    <row r="2" s="53" customFormat="1" customHeight="1" spans="1:6">
      <c r="A2" s="152" t="s">
        <v>292</v>
      </c>
      <c r="B2" s="153"/>
      <c r="C2" s="153"/>
      <c r="D2" s="153"/>
      <c r="E2" s="153"/>
      <c r="F2" s="153"/>
    </row>
    <row r="3" s="145" customFormat="1" ht="17.1" customHeight="1" spans="1:7">
      <c r="A3" s="154" t="s">
        <v>2</v>
      </c>
      <c r="B3"/>
      <c r="C3"/>
      <c r="D3"/>
      <c r="E3"/>
      <c r="F3" s="172" t="s">
        <v>70</v>
      </c>
      <c r="G3" s="173"/>
    </row>
    <row r="4" s="146" customFormat="1" ht="60" customHeight="1" spans="1:7">
      <c r="A4" s="155" t="s">
        <v>293</v>
      </c>
      <c r="B4" s="156" t="s">
        <v>294</v>
      </c>
      <c r="C4" s="157" t="s">
        <v>295</v>
      </c>
      <c r="D4" s="158" t="s">
        <v>296</v>
      </c>
      <c r="E4" s="174" t="s">
        <v>297</v>
      </c>
      <c r="F4" s="175" t="s">
        <v>298</v>
      </c>
      <c r="G4" s="176"/>
    </row>
    <row r="5" s="53" customFormat="1" ht="24" customHeight="1" spans="1:7">
      <c r="A5" s="159" t="s">
        <v>299</v>
      </c>
      <c r="B5" s="160">
        <f>SUM(B6:B11)</f>
        <v>44372</v>
      </c>
      <c r="C5" s="160">
        <f>SUM(C6:C11)</f>
        <v>39646</v>
      </c>
      <c r="D5" s="161">
        <f>SUM(D6:D12)</f>
        <v>-4698</v>
      </c>
      <c r="E5" s="177">
        <f t="shared" ref="E5:E10" si="0">D5/B5*100</f>
        <v>-10.5877580456144</v>
      </c>
      <c r="F5" s="162"/>
      <c r="G5" s="178"/>
    </row>
    <row r="6" s="53" customFormat="1" ht="48" customHeight="1" spans="1:7">
      <c r="A6" s="162" t="s">
        <v>300</v>
      </c>
      <c r="B6" s="163">
        <v>70</v>
      </c>
      <c r="C6" s="164">
        <v>20</v>
      </c>
      <c r="D6" s="165">
        <f t="shared" ref="D6:D13" si="1">C6-B6</f>
        <v>-50</v>
      </c>
      <c r="E6" s="177">
        <f t="shared" si="0"/>
        <v>-71.4285714285714</v>
      </c>
      <c r="F6" s="179" t="s">
        <v>301</v>
      </c>
      <c r="G6" s="178"/>
    </row>
    <row r="7" s="53" customFormat="1" ht="62.1" customHeight="1" spans="1:7">
      <c r="A7" s="162" t="s">
        <v>302</v>
      </c>
      <c r="B7" s="163">
        <v>2951</v>
      </c>
      <c r="C7" s="165">
        <v>375</v>
      </c>
      <c r="D7" s="165">
        <f t="shared" si="1"/>
        <v>-2576</v>
      </c>
      <c r="E7" s="177">
        <f t="shared" si="0"/>
        <v>-87.2924432395798</v>
      </c>
      <c r="F7" s="179" t="s">
        <v>303</v>
      </c>
      <c r="G7" s="178"/>
    </row>
    <row r="8" s="147" customFormat="1" ht="147.95" customHeight="1" spans="1:11">
      <c r="A8" s="162" t="s">
        <v>304</v>
      </c>
      <c r="B8" s="166">
        <v>29010</v>
      </c>
      <c r="C8" s="165">
        <v>24933</v>
      </c>
      <c r="D8" s="165">
        <f t="shared" si="1"/>
        <v>-4077</v>
      </c>
      <c r="E8" s="177">
        <f t="shared" si="0"/>
        <v>-14.0537745604964</v>
      </c>
      <c r="F8" s="180" t="s">
        <v>305</v>
      </c>
      <c r="H8" s="181"/>
      <c r="I8" s="181"/>
      <c r="J8" s="181"/>
      <c r="K8" s="181"/>
    </row>
    <row r="9" s="147" customFormat="1" ht="26.25" customHeight="1" spans="1:11">
      <c r="A9" s="162" t="s">
        <v>306</v>
      </c>
      <c r="B9" s="167">
        <v>519</v>
      </c>
      <c r="C9" s="167">
        <v>440</v>
      </c>
      <c r="D9" s="165">
        <f t="shared" si="1"/>
        <v>-79</v>
      </c>
      <c r="E9" s="177">
        <f t="shared" si="0"/>
        <v>-15.2215799614644</v>
      </c>
      <c r="F9" s="179" t="s">
        <v>307</v>
      </c>
      <c r="H9" s="181"/>
      <c r="I9" s="181"/>
      <c r="J9" s="181"/>
      <c r="K9" s="181"/>
    </row>
    <row r="10" s="147" customFormat="1" ht="72" customHeight="1" spans="1:6">
      <c r="A10" s="162" t="s">
        <v>308</v>
      </c>
      <c r="B10" s="165">
        <v>11822</v>
      </c>
      <c r="C10" s="165">
        <v>13858</v>
      </c>
      <c r="D10" s="165">
        <f t="shared" si="1"/>
        <v>2036</v>
      </c>
      <c r="E10" s="177">
        <f t="shared" si="0"/>
        <v>17.2221282354931</v>
      </c>
      <c r="F10" s="179" t="s">
        <v>309</v>
      </c>
    </row>
    <row r="11" s="53" customFormat="1" ht="41" customHeight="1" spans="1:6">
      <c r="A11" s="162" t="s">
        <v>310</v>
      </c>
      <c r="B11" s="168"/>
      <c r="C11" s="165">
        <v>20</v>
      </c>
      <c r="D11" s="165">
        <f t="shared" si="1"/>
        <v>20</v>
      </c>
      <c r="E11" s="182"/>
      <c r="F11" s="179" t="s">
        <v>311</v>
      </c>
    </row>
    <row r="12" s="147" customFormat="1" ht="42" customHeight="1" spans="1:6">
      <c r="A12" s="162" t="s">
        <v>312</v>
      </c>
      <c r="B12" s="165">
        <v>3662</v>
      </c>
      <c r="C12" s="165">
        <v>3690</v>
      </c>
      <c r="D12" s="165">
        <f t="shared" si="1"/>
        <v>28</v>
      </c>
      <c r="E12" s="177">
        <f>D12/B12*100</f>
        <v>0.764609503003823</v>
      </c>
      <c r="F12" s="179" t="s">
        <v>313</v>
      </c>
    </row>
    <row r="13" s="147" customFormat="1" ht="39" customHeight="1" spans="1:6">
      <c r="A13" s="162" t="s">
        <v>314</v>
      </c>
      <c r="B13" s="165"/>
      <c r="C13" s="165"/>
      <c r="D13" s="165">
        <f t="shared" si="1"/>
        <v>0</v>
      </c>
      <c r="E13" s="177"/>
      <c r="F13" s="179"/>
    </row>
    <row r="14" s="53" customFormat="1" ht="22.5" spans="1:5">
      <c r="A14" s="146"/>
      <c r="B14" s="169"/>
      <c r="C14" s="169"/>
      <c r="D14" s="169"/>
      <c r="E14" s="183"/>
    </row>
    <row r="15" s="53" customFormat="1" ht="22.5" spans="2:5">
      <c r="B15" s="170"/>
      <c r="C15" s="170"/>
      <c r="D15" s="170"/>
      <c r="E15" s="184"/>
    </row>
    <row r="16" s="53" customFormat="1" ht="22.5" spans="2:5">
      <c r="B16" s="170"/>
      <c r="C16" s="170"/>
      <c r="D16" s="170"/>
      <c r="E16" s="184"/>
    </row>
    <row r="17" s="53" customFormat="1" ht="22.5" spans="2:5">
      <c r="B17" s="170"/>
      <c r="C17" s="170"/>
      <c r="D17" s="170"/>
      <c r="E17" s="184"/>
    </row>
    <row r="18" s="53" customFormat="1" ht="22.5" spans="2:5">
      <c r="B18" s="170"/>
      <c r="C18" s="170"/>
      <c r="D18" s="170"/>
      <c r="E18" s="184"/>
    </row>
    <row r="19" s="53" customFormat="1" ht="22.5" spans="2:5">
      <c r="B19" s="170"/>
      <c r="C19" s="170"/>
      <c r="D19" s="170"/>
      <c r="E19" s="184"/>
    </row>
    <row r="20" s="53" customFormat="1" ht="22.5" spans="2:5">
      <c r="B20" s="170"/>
      <c r="C20" s="170"/>
      <c r="D20" s="170"/>
      <c r="E20" s="184"/>
    </row>
    <row r="21" s="53" customFormat="1" ht="22.5" spans="2:5">
      <c r="B21" s="170"/>
      <c r="C21" s="170"/>
      <c r="D21" s="170"/>
      <c r="E21" s="184"/>
    </row>
    <row r="22" s="53" customFormat="1" ht="22.5" spans="2:5">
      <c r="B22" s="170"/>
      <c r="C22" s="170"/>
      <c r="D22" s="170"/>
      <c r="E22" s="184"/>
    </row>
    <row r="23" s="53" customFormat="1" ht="22.5" spans="2:5">
      <c r="B23" s="170"/>
      <c r="C23" s="170"/>
      <c r="D23" s="170"/>
      <c r="E23" s="184"/>
    </row>
    <row r="24" s="53" customFormat="1" ht="22.5" spans="2:5">
      <c r="B24" s="170"/>
      <c r="C24" s="170"/>
      <c r="D24" s="170"/>
      <c r="E24" s="184"/>
    </row>
    <row r="25" s="53" customFormat="1" ht="22.5" spans="2:5">
      <c r="B25" s="170"/>
      <c r="C25" s="170"/>
      <c r="D25" s="170"/>
      <c r="E25" s="184"/>
    </row>
    <row r="26" s="53" customFormat="1" ht="22.5" spans="2:5">
      <c r="B26" s="170"/>
      <c r="C26" s="170"/>
      <c r="D26" s="170"/>
      <c r="E26" s="184"/>
    </row>
    <row r="27" s="53" customFormat="1" ht="22.5" spans="2:5">
      <c r="B27" s="170"/>
      <c r="C27" s="170"/>
      <c r="D27" s="170"/>
      <c r="E27" s="184"/>
    </row>
    <row r="28" s="53" customFormat="1" ht="22.5" spans="2:5">
      <c r="B28" s="170"/>
      <c r="C28" s="170"/>
      <c r="D28" s="170"/>
      <c r="E28" s="184"/>
    </row>
    <row r="29" s="53" customFormat="1" ht="22.5" spans="2:5">
      <c r="B29" s="170"/>
      <c r="C29" s="170"/>
      <c r="D29" s="170"/>
      <c r="E29" s="184"/>
    </row>
    <row r="30" s="53" customFormat="1" ht="22.5" spans="2:5">
      <c r="B30" s="170"/>
      <c r="C30" s="170"/>
      <c r="D30" s="170"/>
      <c r="E30" s="184"/>
    </row>
    <row r="31" s="53" customFormat="1" ht="22.5" spans="2:5">
      <c r="B31" s="170"/>
      <c r="C31" s="170"/>
      <c r="D31" s="170"/>
      <c r="E31" s="184"/>
    </row>
    <row r="32" s="53" customFormat="1" ht="22.5" spans="2:5">
      <c r="B32" s="170"/>
      <c r="C32" s="170"/>
      <c r="D32" s="170"/>
      <c r="E32" s="184"/>
    </row>
    <row r="33" s="53" customFormat="1" ht="22.5" spans="2:5">
      <c r="B33" s="170"/>
      <c r="C33" s="170"/>
      <c r="D33" s="170"/>
      <c r="E33" s="184"/>
    </row>
    <row r="34" s="53" customFormat="1" ht="22.5" spans="2:5">
      <c r="B34" s="170"/>
      <c r="C34" s="170"/>
      <c r="D34" s="170"/>
      <c r="E34" s="184"/>
    </row>
    <row r="35" s="54" customFormat="1" spans="1:18">
      <c r="A35" s="148"/>
      <c r="B35" s="149"/>
      <c r="C35" s="149"/>
      <c r="D35" s="149"/>
      <c r="E35" s="150"/>
      <c r="F35" s="148"/>
      <c r="G35" s="148"/>
      <c r="H35" s="148"/>
      <c r="I35" s="148"/>
      <c r="J35" s="148"/>
      <c r="K35" s="148"/>
      <c r="L35" s="148"/>
      <c r="M35" s="148"/>
      <c r="N35" s="148"/>
      <c r="O35" s="148"/>
      <c r="P35" s="148"/>
      <c r="Q35" s="148"/>
      <c r="R35" s="148"/>
    </row>
    <row r="36" s="54" customFormat="1" spans="1:22">
      <c r="A36" s="148"/>
      <c r="B36" s="149"/>
      <c r="C36" s="149"/>
      <c r="D36" s="149"/>
      <c r="E36" s="150"/>
      <c r="F36" s="148"/>
      <c r="G36" s="148"/>
      <c r="H36" s="148"/>
      <c r="I36" s="148"/>
      <c r="J36" s="148"/>
      <c r="K36" s="148"/>
      <c r="L36" s="148"/>
      <c r="M36" s="148"/>
      <c r="N36" s="148"/>
      <c r="O36" s="148"/>
      <c r="P36" s="148"/>
      <c r="Q36" s="148"/>
      <c r="R36" s="148"/>
      <c r="S36" s="148"/>
      <c r="V36" s="148"/>
    </row>
    <row r="37" s="54" customFormat="1" spans="1:18">
      <c r="A37" s="148"/>
      <c r="B37" s="149"/>
      <c r="C37" s="149"/>
      <c r="D37" s="149"/>
      <c r="E37" s="150"/>
      <c r="F37" s="148"/>
      <c r="G37" s="148"/>
      <c r="H37" s="148"/>
      <c r="I37" s="148"/>
      <c r="J37" s="148"/>
      <c r="K37" s="148"/>
      <c r="L37" s="148"/>
      <c r="M37" s="148"/>
      <c r="N37" s="148"/>
      <c r="O37" s="148"/>
      <c r="P37" s="148"/>
      <c r="Q37" s="148"/>
      <c r="R37" s="148"/>
    </row>
    <row r="38" s="54" customFormat="1" spans="1:19">
      <c r="A38" s="148"/>
      <c r="B38" s="149"/>
      <c r="C38" s="149"/>
      <c r="D38" s="149"/>
      <c r="E38" s="150"/>
      <c r="F38" s="148"/>
      <c r="G38" s="148"/>
      <c r="H38" s="148"/>
      <c r="I38" s="148"/>
      <c r="J38" s="148"/>
      <c r="K38" s="148"/>
      <c r="L38" s="148"/>
      <c r="M38" s="148"/>
      <c r="N38" s="148"/>
      <c r="O38" s="148"/>
      <c r="P38" s="148"/>
      <c r="Q38" s="148"/>
      <c r="R38" s="148"/>
      <c r="S38" s="148"/>
    </row>
    <row r="39" s="54" customFormat="1" spans="1:18">
      <c r="A39" s="148"/>
      <c r="B39" s="149"/>
      <c r="C39" s="149"/>
      <c r="D39" s="149"/>
      <c r="E39" s="150"/>
      <c r="F39" s="148"/>
      <c r="G39" s="148"/>
      <c r="H39" s="148"/>
      <c r="I39" s="148"/>
      <c r="J39" s="148"/>
      <c r="K39" s="148"/>
      <c r="L39" s="148"/>
      <c r="M39" s="148"/>
      <c r="N39" s="148"/>
      <c r="O39" s="148"/>
      <c r="P39" s="148"/>
      <c r="Q39" s="148"/>
      <c r="R39" s="148"/>
    </row>
    <row r="40" s="54" customFormat="1" spans="1:18">
      <c r="A40" s="148"/>
      <c r="B40" s="149"/>
      <c r="C40" s="149"/>
      <c r="D40" s="149"/>
      <c r="E40" s="150"/>
      <c r="F40" s="148"/>
      <c r="G40" s="148"/>
      <c r="H40" s="148"/>
      <c r="I40" s="148"/>
      <c r="J40" s="148"/>
      <c r="K40" s="148"/>
      <c r="L40" s="148"/>
      <c r="M40" s="148"/>
      <c r="N40" s="148"/>
      <c r="O40" s="148"/>
      <c r="P40" s="148"/>
      <c r="Q40" s="148"/>
      <c r="R40" s="148"/>
    </row>
    <row r="41" s="54" customFormat="1" spans="1:18">
      <c r="A41" s="148"/>
      <c r="B41" s="149"/>
      <c r="C41" s="149"/>
      <c r="D41" s="149"/>
      <c r="E41" s="150"/>
      <c r="F41" s="148"/>
      <c r="G41" s="148"/>
      <c r="H41" s="148"/>
      <c r="I41" s="148"/>
      <c r="J41" s="148"/>
      <c r="K41" s="148"/>
      <c r="L41" s="148"/>
      <c r="M41" s="148"/>
      <c r="N41" s="148"/>
      <c r="O41" s="148"/>
      <c r="P41" s="148"/>
      <c r="Q41" s="148"/>
      <c r="R41" s="148"/>
    </row>
    <row r="42" s="54" customFormat="1" spans="1:18">
      <c r="A42" s="148"/>
      <c r="B42" s="149"/>
      <c r="C42" s="149"/>
      <c r="D42" s="149"/>
      <c r="E42" s="150"/>
      <c r="F42" s="148"/>
      <c r="G42" s="148"/>
      <c r="H42" s="148"/>
      <c r="I42" s="148"/>
      <c r="J42" s="148"/>
      <c r="K42" s="148"/>
      <c r="L42" s="148"/>
      <c r="M42" s="148"/>
      <c r="N42" s="148"/>
      <c r="O42" s="148"/>
      <c r="P42" s="148"/>
      <c r="Q42" s="148"/>
      <c r="R42" s="148"/>
    </row>
    <row r="43" s="54" customFormat="1" spans="1:19">
      <c r="A43" s="148"/>
      <c r="B43" s="149"/>
      <c r="C43" s="149"/>
      <c r="D43" s="149"/>
      <c r="E43" s="150"/>
      <c r="F43" s="148"/>
      <c r="G43" s="148"/>
      <c r="H43" s="148"/>
      <c r="I43" s="148"/>
      <c r="J43" s="148"/>
      <c r="K43" s="148"/>
      <c r="L43" s="148"/>
      <c r="M43" s="148"/>
      <c r="N43" s="148"/>
      <c r="O43" s="148"/>
      <c r="P43" s="148"/>
      <c r="Q43" s="148"/>
      <c r="R43" s="148"/>
      <c r="S43" s="148"/>
    </row>
    <row r="44" s="54" customFormat="1" spans="1:19">
      <c r="A44" s="148"/>
      <c r="B44" s="149"/>
      <c r="C44" s="149"/>
      <c r="D44" s="149"/>
      <c r="E44" s="150"/>
      <c r="F44" s="148"/>
      <c r="G44" s="148"/>
      <c r="H44" s="148"/>
      <c r="I44" s="148"/>
      <c r="J44" s="148"/>
      <c r="K44" s="148"/>
      <c r="L44" s="148"/>
      <c r="M44" s="148"/>
      <c r="N44" s="148"/>
      <c r="O44" s="148"/>
      <c r="P44" s="148"/>
      <c r="Q44" s="148"/>
      <c r="R44" s="148"/>
      <c r="S44" s="148"/>
    </row>
    <row r="45" s="54" customFormat="1" spans="1:20">
      <c r="A45" s="148"/>
      <c r="B45" s="149"/>
      <c r="C45" s="149"/>
      <c r="D45" s="149"/>
      <c r="E45" s="150"/>
      <c r="F45" s="148"/>
      <c r="G45" s="148"/>
      <c r="H45" s="148"/>
      <c r="I45" s="148"/>
      <c r="J45" s="148"/>
      <c r="K45" s="148"/>
      <c r="L45" s="148"/>
      <c r="M45" s="148"/>
      <c r="N45" s="148"/>
      <c r="O45" s="148"/>
      <c r="P45" s="148"/>
      <c r="Q45" s="148"/>
      <c r="R45" s="148"/>
      <c r="S45" s="148"/>
      <c r="T45" s="148"/>
    </row>
    <row r="46" s="54" customFormat="1" spans="1:19">
      <c r="A46" s="148"/>
      <c r="B46" s="149"/>
      <c r="C46" s="149"/>
      <c r="D46" s="149"/>
      <c r="E46" s="150"/>
      <c r="F46" s="148"/>
      <c r="G46" s="148"/>
      <c r="H46" s="148"/>
      <c r="I46" s="148"/>
      <c r="J46" s="148"/>
      <c r="K46" s="148"/>
      <c r="L46" s="148"/>
      <c r="M46" s="148"/>
      <c r="N46" s="148"/>
      <c r="O46" s="148"/>
      <c r="P46" s="148"/>
      <c r="Q46" s="148"/>
      <c r="R46" s="148"/>
      <c r="S46" s="148"/>
    </row>
    <row r="47" s="54" customFormat="1" spans="1:19">
      <c r="A47" s="148"/>
      <c r="B47" s="149"/>
      <c r="C47" s="149"/>
      <c r="D47" s="149"/>
      <c r="E47" s="150"/>
      <c r="F47" s="148"/>
      <c r="G47" s="148"/>
      <c r="H47" s="148"/>
      <c r="I47" s="148"/>
      <c r="J47" s="148"/>
      <c r="K47" s="148"/>
      <c r="L47" s="148"/>
      <c r="M47" s="148"/>
      <c r="N47" s="148"/>
      <c r="O47" s="148"/>
      <c r="P47" s="148"/>
      <c r="Q47" s="148"/>
      <c r="R47" s="148"/>
      <c r="S47" s="148"/>
    </row>
    <row r="48" s="54" customFormat="1" spans="1:19">
      <c r="A48" s="148"/>
      <c r="B48" s="149"/>
      <c r="C48" s="149"/>
      <c r="D48" s="149"/>
      <c r="E48" s="150"/>
      <c r="F48" s="148"/>
      <c r="G48" s="148"/>
      <c r="H48" s="148"/>
      <c r="I48" s="148"/>
      <c r="J48" s="148"/>
      <c r="K48" s="148"/>
      <c r="L48" s="148"/>
      <c r="M48" s="148"/>
      <c r="N48" s="148"/>
      <c r="O48" s="148"/>
      <c r="P48" s="148"/>
      <c r="Q48" s="148"/>
      <c r="R48" s="148"/>
      <c r="S48" s="148"/>
    </row>
    <row r="49" s="54" customFormat="1" spans="1:19">
      <c r="A49" s="148"/>
      <c r="B49" s="149"/>
      <c r="C49" s="149"/>
      <c r="D49" s="149"/>
      <c r="E49" s="150"/>
      <c r="F49" s="148"/>
      <c r="G49" s="148"/>
      <c r="H49" s="148"/>
      <c r="I49" s="148"/>
      <c r="J49" s="148"/>
      <c r="K49" s="148"/>
      <c r="L49" s="148"/>
      <c r="M49" s="148"/>
      <c r="N49" s="148"/>
      <c r="O49" s="148"/>
      <c r="P49" s="148"/>
      <c r="Q49" s="148"/>
      <c r="R49" s="148"/>
      <c r="S49" s="148"/>
    </row>
    <row r="50" s="54" customFormat="1" spans="1:19">
      <c r="A50" s="148"/>
      <c r="B50" s="149"/>
      <c r="C50" s="149"/>
      <c r="D50" s="149"/>
      <c r="E50" s="150"/>
      <c r="F50" s="148"/>
      <c r="G50" s="148"/>
      <c r="H50" s="148"/>
      <c r="I50" s="148"/>
      <c r="J50" s="148"/>
      <c r="K50" s="148"/>
      <c r="L50" s="148"/>
      <c r="M50" s="148"/>
      <c r="N50" s="148"/>
      <c r="O50" s="148"/>
      <c r="P50" s="148"/>
      <c r="Q50" s="148"/>
      <c r="R50" s="148"/>
      <c r="S50" s="148"/>
    </row>
    <row r="51" s="54" customFormat="1" spans="1:19">
      <c r="A51" s="148"/>
      <c r="B51" s="149"/>
      <c r="C51" s="149"/>
      <c r="D51" s="149"/>
      <c r="E51" s="150"/>
      <c r="F51" s="148"/>
      <c r="G51" s="148"/>
      <c r="H51" s="148"/>
      <c r="I51" s="148"/>
      <c r="J51" s="148"/>
      <c r="K51" s="148"/>
      <c r="L51" s="148"/>
      <c r="M51" s="148"/>
      <c r="N51" s="148"/>
      <c r="O51" s="148"/>
      <c r="P51" s="148"/>
      <c r="Q51" s="148"/>
      <c r="R51" s="148"/>
      <c r="S51" s="148"/>
    </row>
    <row r="52" s="54" customFormat="1" spans="1:19">
      <c r="A52" s="148"/>
      <c r="B52" s="149"/>
      <c r="C52" s="149"/>
      <c r="D52" s="149"/>
      <c r="E52" s="150"/>
      <c r="F52" s="148"/>
      <c r="G52" s="148"/>
      <c r="H52" s="148"/>
      <c r="I52" s="148"/>
      <c r="J52" s="148"/>
      <c r="K52" s="148"/>
      <c r="L52" s="148"/>
      <c r="M52" s="148"/>
      <c r="N52" s="148"/>
      <c r="O52" s="148"/>
      <c r="P52" s="148"/>
      <c r="Q52" s="148"/>
      <c r="R52" s="148"/>
      <c r="S52" s="148"/>
    </row>
  </sheetData>
  <mergeCells count="2">
    <mergeCell ref="A2:F2"/>
    <mergeCell ref="B3:E3"/>
  </mergeCells>
  <printOptions horizontalCentered="1" verticalCentered="1"/>
  <pageMargins left="0.156944444444444" right="0.156944444444444" top="0.393055555555556" bottom="0.590277777777778" header="0.118055555555556" footer="0.314583333333333"/>
  <pageSetup paperSize="9" scale="75" orientation="landscape" useFirstPageNumber="1" horizontalDpi="600" vertic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1"/>
  <sheetViews>
    <sheetView showGridLines="0" showZeros="0" workbookViewId="0">
      <pane xSplit="1" ySplit="10" topLeftCell="B19" activePane="bottomRight" state="frozen"/>
      <selection/>
      <selection pane="topRight"/>
      <selection pane="bottomLeft"/>
      <selection pane="bottomRight" activeCell="A2" sqref="A2:Q2"/>
    </sheetView>
  </sheetViews>
  <sheetFormatPr defaultColWidth="9.33333333333333" defaultRowHeight="20.1" customHeight="1"/>
  <cols>
    <col min="1" max="1" width="34.8333333333333" style="98" customWidth="1"/>
    <col min="2" max="7" width="16.8333333333333" style="99" customWidth="1"/>
    <col min="8" max="8" width="12.6666666666667" style="99" customWidth="1"/>
    <col min="9" max="9" width="11.1666666666667" style="99" customWidth="1"/>
    <col min="10" max="10" width="12" style="99" customWidth="1"/>
    <col min="11" max="11" width="15.3333333333333" style="99" customWidth="1"/>
    <col min="12" max="12" width="15.6666666666667" style="99" customWidth="1"/>
    <col min="13" max="13" width="16.8333333333333" style="99" customWidth="1"/>
    <col min="14" max="14" width="17.3333333333333" style="99" customWidth="1"/>
    <col min="15" max="15" width="18.3333333333333" style="99" customWidth="1"/>
    <col min="16" max="16" width="17" style="99" customWidth="1"/>
    <col min="17" max="17" width="17.8333333333333" style="99" customWidth="1"/>
    <col min="18" max="19" width="12.6666666666667" style="93"/>
    <col min="20" max="20" width="10.1666666666667" style="93"/>
    <col min="21" max="16384" width="9.33333333333333" style="93"/>
  </cols>
  <sheetData>
    <row r="1" s="92" customFormat="1" ht="21" customHeight="1" spans="1:17">
      <c r="A1" s="100" t="s">
        <v>315</v>
      </c>
      <c r="B1" s="101"/>
      <c r="C1" s="101"/>
      <c r="D1" s="101"/>
      <c r="E1" s="101"/>
      <c r="F1" s="101"/>
      <c r="G1" s="101"/>
      <c r="H1" s="101"/>
      <c r="I1" s="101"/>
      <c r="J1" s="101"/>
      <c r="K1" s="101"/>
      <c r="L1" s="101"/>
      <c r="M1" s="101"/>
      <c r="N1" s="101"/>
      <c r="O1" s="101"/>
      <c r="P1" s="101"/>
      <c r="Q1" s="140"/>
    </row>
    <row r="2" s="93" customFormat="1" ht="45" customHeight="1" spans="1:17">
      <c r="A2" s="60" t="s">
        <v>316</v>
      </c>
      <c r="B2" s="60"/>
      <c r="C2" s="60"/>
      <c r="D2" s="60"/>
      <c r="E2" s="60"/>
      <c r="F2" s="60"/>
      <c r="G2" s="60"/>
      <c r="H2" s="60"/>
      <c r="I2" s="60"/>
      <c r="J2" s="60"/>
      <c r="K2" s="60"/>
      <c r="L2" s="60"/>
      <c r="M2" s="60"/>
      <c r="N2" s="60"/>
      <c r="O2" s="60"/>
      <c r="P2" s="60"/>
      <c r="Q2" s="60"/>
    </row>
    <row r="3" s="94" customFormat="1" ht="22.5" customHeight="1" spans="1:17">
      <c r="A3" s="102" t="s">
        <v>2</v>
      </c>
      <c r="B3" s="103"/>
      <c r="C3" s="103"/>
      <c r="D3" s="103"/>
      <c r="E3" s="130"/>
      <c r="F3" s="103"/>
      <c r="G3" s="103"/>
      <c r="H3" s="103"/>
      <c r="I3" s="103"/>
      <c r="J3" s="103"/>
      <c r="K3" s="133"/>
      <c r="L3" s="133"/>
      <c r="M3" s="133"/>
      <c r="N3" s="130" t="s">
        <v>317</v>
      </c>
      <c r="O3" s="130"/>
      <c r="P3" s="130"/>
      <c r="Q3" s="130"/>
    </row>
    <row r="4" s="95" customFormat="1" ht="24.95" customHeight="1" spans="1:17">
      <c r="A4" s="104" t="s">
        <v>4</v>
      </c>
      <c r="B4" s="105" t="s">
        <v>318</v>
      </c>
      <c r="C4" s="106"/>
      <c r="D4" s="106"/>
      <c r="E4" s="131" t="s">
        <v>235</v>
      </c>
      <c r="F4" s="106"/>
      <c r="G4" s="106"/>
      <c r="H4" s="131" t="s">
        <v>319</v>
      </c>
      <c r="I4" s="134"/>
      <c r="J4" s="134"/>
      <c r="K4" s="131" t="s">
        <v>236</v>
      </c>
      <c r="L4" s="134"/>
      <c r="M4" s="134"/>
      <c r="N4" s="131" t="s">
        <v>320</v>
      </c>
      <c r="O4" s="134"/>
      <c r="P4" s="134"/>
      <c r="Q4" s="141" t="s">
        <v>321</v>
      </c>
    </row>
    <row r="5" s="95" customFormat="1" ht="98" customHeight="1" spans="1:17">
      <c r="A5" s="104"/>
      <c r="B5" s="104" t="s">
        <v>322</v>
      </c>
      <c r="C5" s="104" t="s">
        <v>323</v>
      </c>
      <c r="D5" s="104" t="s">
        <v>324</v>
      </c>
      <c r="E5" s="104" t="s">
        <v>322</v>
      </c>
      <c r="F5" s="104" t="s">
        <v>323</v>
      </c>
      <c r="G5" s="104" t="s">
        <v>324</v>
      </c>
      <c r="H5" s="104" t="s">
        <v>322</v>
      </c>
      <c r="I5" s="104" t="s">
        <v>323</v>
      </c>
      <c r="J5" s="104" t="s">
        <v>324</v>
      </c>
      <c r="K5" s="104" t="s">
        <v>322</v>
      </c>
      <c r="L5" s="104" t="s">
        <v>323</v>
      </c>
      <c r="M5" s="104" t="s">
        <v>324</v>
      </c>
      <c r="N5" s="104" t="s">
        <v>322</v>
      </c>
      <c r="O5" s="104" t="s">
        <v>323</v>
      </c>
      <c r="P5" s="104" t="s">
        <v>324</v>
      </c>
      <c r="Q5" s="142"/>
    </row>
    <row r="6" s="96" customFormat="1" ht="24.95" hidden="1" customHeight="1" spans="1:17">
      <c r="A6" s="107" t="s">
        <v>325</v>
      </c>
      <c r="B6" s="108"/>
      <c r="C6" s="108"/>
      <c r="D6" s="108"/>
      <c r="E6" s="108"/>
      <c r="F6" s="108"/>
      <c r="G6" s="108"/>
      <c r="H6" s="132"/>
      <c r="I6" s="132"/>
      <c r="J6" s="132"/>
      <c r="K6" s="135"/>
      <c r="L6" s="135"/>
      <c r="M6" s="135"/>
      <c r="N6" s="135"/>
      <c r="O6" s="135"/>
      <c r="P6" s="135"/>
      <c r="Q6" s="135"/>
    </row>
    <row r="7" s="96" customFormat="1" ht="24.95" hidden="1" customHeight="1" spans="1:17">
      <c r="A7" s="107" t="s">
        <v>326</v>
      </c>
      <c r="B7" s="108"/>
      <c r="C7" s="108"/>
      <c r="D7" s="108"/>
      <c r="E7" s="108"/>
      <c r="F7" s="108"/>
      <c r="G7" s="108"/>
      <c r="H7" s="132"/>
      <c r="I7" s="132"/>
      <c r="J7" s="132"/>
      <c r="K7" s="135"/>
      <c r="L7" s="135"/>
      <c r="M7" s="135"/>
      <c r="N7" s="135"/>
      <c r="O7" s="135"/>
      <c r="P7" s="135"/>
      <c r="Q7" s="135"/>
    </row>
    <row r="8" s="96" customFormat="1" ht="24.95" hidden="1" customHeight="1" spans="1:17">
      <c r="A8" s="107" t="s">
        <v>327</v>
      </c>
      <c r="B8" s="108"/>
      <c r="C8" s="108"/>
      <c r="D8" s="108"/>
      <c r="E8" s="108"/>
      <c r="F8" s="108"/>
      <c r="G8" s="108"/>
      <c r="H8" s="132"/>
      <c r="I8" s="132"/>
      <c r="J8" s="132"/>
      <c r="K8" s="135"/>
      <c r="L8" s="135"/>
      <c r="M8" s="135"/>
      <c r="N8" s="135"/>
      <c r="O8" s="135"/>
      <c r="P8" s="135"/>
      <c r="Q8" s="135"/>
    </row>
    <row r="9" s="96" customFormat="1" ht="24.95" hidden="1" customHeight="1" spans="1:17">
      <c r="A9" s="107" t="s">
        <v>328</v>
      </c>
      <c r="B9" s="108"/>
      <c r="C9" s="108"/>
      <c r="D9" s="108"/>
      <c r="E9" s="108"/>
      <c r="F9" s="108"/>
      <c r="G9" s="108"/>
      <c r="H9" s="132"/>
      <c r="I9" s="132"/>
      <c r="J9" s="132"/>
      <c r="K9" s="135"/>
      <c r="L9" s="135"/>
      <c r="M9" s="135"/>
      <c r="N9" s="135"/>
      <c r="O9" s="135"/>
      <c r="P9" s="135"/>
      <c r="Q9" s="135"/>
    </row>
    <row r="10" s="96" customFormat="1" hidden="1" customHeight="1" spans="1:17">
      <c r="A10" s="107" t="s">
        <v>329</v>
      </c>
      <c r="B10" s="108"/>
      <c r="C10" s="108"/>
      <c r="D10" s="108"/>
      <c r="E10" s="108"/>
      <c r="F10" s="108"/>
      <c r="G10" s="108"/>
      <c r="H10" s="132"/>
      <c r="I10" s="132"/>
      <c r="J10" s="132"/>
      <c r="K10" s="135"/>
      <c r="L10" s="135"/>
      <c r="M10" s="135"/>
      <c r="N10" s="135"/>
      <c r="O10" s="135"/>
      <c r="P10" s="135"/>
      <c r="Q10" s="135"/>
    </row>
    <row r="11" s="96" customFormat="1" ht="24.95" customHeight="1" spans="1:17">
      <c r="A11" s="109" t="s">
        <v>330</v>
      </c>
      <c r="B11" s="108">
        <f t="shared" ref="B11:B26" si="0">C11+D11</f>
        <v>34630.018505</v>
      </c>
      <c r="C11" s="108">
        <f t="shared" ref="C11:G11" si="1">SUM(C12:C18)</f>
        <v>10953.018505</v>
      </c>
      <c r="D11" s="108">
        <f t="shared" si="1"/>
        <v>23677</v>
      </c>
      <c r="E11" s="108">
        <f t="shared" ref="E11:E26" si="2">F11+G11</f>
        <v>37013</v>
      </c>
      <c r="F11" s="108">
        <f t="shared" si="1"/>
        <v>11041</v>
      </c>
      <c r="G11" s="108">
        <f t="shared" si="1"/>
        <v>25972</v>
      </c>
      <c r="H11" s="108">
        <f t="shared" ref="H11:H26" si="3">I11+J11</f>
        <v>30686</v>
      </c>
      <c r="I11" s="108">
        <f t="shared" ref="I11:M11" si="4">SUM(I12:I18)</f>
        <v>9323</v>
      </c>
      <c r="J11" s="108">
        <f t="shared" si="4"/>
        <v>21363</v>
      </c>
      <c r="K11" s="136">
        <f t="shared" ref="K11:K26" si="5">L11+M11</f>
        <v>37487</v>
      </c>
      <c r="L11" s="136">
        <f t="shared" si="4"/>
        <v>11397</v>
      </c>
      <c r="M11" s="136">
        <f t="shared" si="4"/>
        <v>26090</v>
      </c>
      <c r="N11" s="136">
        <f t="shared" ref="N11:N26" si="6">O11+P11</f>
        <v>474</v>
      </c>
      <c r="O11" s="136">
        <f>SUM(O12:O18)</f>
        <v>356</v>
      </c>
      <c r="P11" s="136">
        <f>SUM(P12:P18)</f>
        <v>118</v>
      </c>
      <c r="Q11" s="136">
        <f t="shared" ref="Q11:Q26" si="7">(K11-E11)/E11*100</f>
        <v>1.28063112960311</v>
      </c>
    </row>
    <row r="12" s="96" customFormat="1" ht="45" customHeight="1" spans="1:17">
      <c r="A12" s="110" t="s">
        <v>331</v>
      </c>
      <c r="B12" s="111">
        <f t="shared" si="0"/>
        <v>14951.85</v>
      </c>
      <c r="C12" s="111">
        <v>3144.85</v>
      </c>
      <c r="D12" s="112">
        <v>11807</v>
      </c>
      <c r="E12" s="111">
        <f t="shared" si="2"/>
        <v>13277</v>
      </c>
      <c r="F12" s="111">
        <v>2095</v>
      </c>
      <c r="G12" s="111">
        <v>11182</v>
      </c>
      <c r="H12" s="111">
        <f t="shared" si="3"/>
        <v>13083</v>
      </c>
      <c r="I12" s="111">
        <v>2630</v>
      </c>
      <c r="J12" s="111">
        <v>10453</v>
      </c>
      <c r="K12" s="137">
        <f t="shared" si="5"/>
        <v>15300</v>
      </c>
      <c r="L12" s="137">
        <v>3000</v>
      </c>
      <c r="M12" s="111">
        <v>12300</v>
      </c>
      <c r="N12" s="138">
        <f t="shared" si="6"/>
        <v>2023</v>
      </c>
      <c r="O12" s="138">
        <f t="shared" ref="O12:O18" si="8">L12-F12</f>
        <v>905</v>
      </c>
      <c r="P12" s="138">
        <f t="shared" ref="P12:P18" si="9">M12-G12</f>
        <v>1118</v>
      </c>
      <c r="Q12" s="137">
        <f t="shared" si="7"/>
        <v>15.2368758002561</v>
      </c>
    </row>
    <row r="13" s="96" customFormat="1" ht="33" customHeight="1" spans="1:17">
      <c r="A13" s="110" t="s">
        <v>332</v>
      </c>
      <c r="B13" s="111">
        <f t="shared" si="0"/>
        <v>0</v>
      </c>
      <c r="C13" s="111"/>
      <c r="D13" s="112"/>
      <c r="E13" s="111">
        <f t="shared" si="2"/>
        <v>0</v>
      </c>
      <c r="F13" s="111"/>
      <c r="G13" s="111"/>
      <c r="H13" s="111">
        <f t="shared" si="3"/>
        <v>0</v>
      </c>
      <c r="I13" s="111"/>
      <c r="J13" s="111"/>
      <c r="K13" s="137">
        <f t="shared" si="5"/>
        <v>0</v>
      </c>
      <c r="L13" s="137"/>
      <c r="M13" s="111"/>
      <c r="N13" s="138">
        <f t="shared" si="6"/>
        <v>0</v>
      </c>
      <c r="O13" s="138">
        <f t="shared" si="8"/>
        <v>0</v>
      </c>
      <c r="P13" s="138">
        <f t="shared" si="9"/>
        <v>0</v>
      </c>
      <c r="Q13" s="137"/>
    </row>
    <row r="14" s="96" customFormat="1" ht="24.95" customHeight="1" spans="1:17">
      <c r="A14" s="110" t="s">
        <v>333</v>
      </c>
      <c r="B14" s="111">
        <f t="shared" si="0"/>
        <v>118.895792</v>
      </c>
      <c r="C14" s="111">
        <v>72.895792</v>
      </c>
      <c r="D14" s="112">
        <v>46</v>
      </c>
      <c r="E14" s="111">
        <f t="shared" si="2"/>
        <v>130</v>
      </c>
      <c r="F14" s="111">
        <v>90</v>
      </c>
      <c r="G14" s="111">
        <v>40</v>
      </c>
      <c r="H14" s="111">
        <f t="shared" si="3"/>
        <v>114</v>
      </c>
      <c r="I14" s="111">
        <v>83</v>
      </c>
      <c r="J14" s="111">
        <v>31</v>
      </c>
      <c r="K14" s="137">
        <f t="shared" si="5"/>
        <v>140</v>
      </c>
      <c r="L14" s="137">
        <v>100</v>
      </c>
      <c r="M14" s="111">
        <v>40</v>
      </c>
      <c r="N14" s="138">
        <f t="shared" si="6"/>
        <v>10</v>
      </c>
      <c r="O14" s="138">
        <f t="shared" si="8"/>
        <v>10</v>
      </c>
      <c r="P14" s="138">
        <f t="shared" si="9"/>
        <v>0</v>
      </c>
      <c r="Q14" s="137">
        <f t="shared" si="7"/>
        <v>7.69230769230769</v>
      </c>
    </row>
    <row r="15" s="96" customFormat="1" ht="32.1" customHeight="1" spans="1:17">
      <c r="A15" s="113" t="s">
        <v>334</v>
      </c>
      <c r="B15" s="111">
        <f t="shared" si="0"/>
        <v>18699.1253</v>
      </c>
      <c r="C15" s="111">
        <v>7520.1253</v>
      </c>
      <c r="D15" s="112">
        <v>11179</v>
      </c>
      <c r="E15" s="111">
        <f t="shared" si="2"/>
        <v>22825</v>
      </c>
      <c r="F15" s="111">
        <v>8525</v>
      </c>
      <c r="G15" s="111">
        <v>14300</v>
      </c>
      <c r="H15" s="111">
        <f t="shared" si="3"/>
        <v>17489</v>
      </c>
      <c r="I15" s="111">
        <v>6610</v>
      </c>
      <c r="J15" s="111">
        <v>10879</v>
      </c>
      <c r="K15" s="137">
        <f t="shared" si="5"/>
        <v>21050</v>
      </c>
      <c r="L15" s="137">
        <v>7750</v>
      </c>
      <c r="M15" s="111">
        <v>13300</v>
      </c>
      <c r="N15" s="138">
        <f t="shared" si="6"/>
        <v>-1775</v>
      </c>
      <c r="O15" s="138">
        <f t="shared" si="8"/>
        <v>-775</v>
      </c>
      <c r="P15" s="138">
        <f t="shared" si="9"/>
        <v>-1000</v>
      </c>
      <c r="Q15" s="137">
        <f t="shared" si="7"/>
        <v>-7.77656078860898</v>
      </c>
    </row>
    <row r="16" s="97" customFormat="1" ht="27" customHeight="1" spans="1:17">
      <c r="A16" s="114" t="s">
        <v>335</v>
      </c>
      <c r="B16" s="111">
        <f t="shared" si="0"/>
        <v>33.125341</v>
      </c>
      <c r="C16" s="111">
        <v>33.125341</v>
      </c>
      <c r="D16" s="112"/>
      <c r="E16" s="111">
        <f t="shared" si="2"/>
        <v>323</v>
      </c>
      <c r="F16" s="111">
        <v>323</v>
      </c>
      <c r="G16" s="111"/>
      <c r="H16" s="111">
        <f t="shared" si="3"/>
        <v>0</v>
      </c>
      <c r="I16" s="111"/>
      <c r="J16" s="111"/>
      <c r="K16" s="137">
        <f t="shared" si="5"/>
        <v>332</v>
      </c>
      <c r="L16" s="137">
        <v>332</v>
      </c>
      <c r="M16" s="111">
        <v>0</v>
      </c>
      <c r="N16" s="138">
        <f t="shared" si="6"/>
        <v>9</v>
      </c>
      <c r="O16" s="138">
        <f t="shared" si="8"/>
        <v>9</v>
      </c>
      <c r="P16" s="138">
        <f t="shared" si="9"/>
        <v>0</v>
      </c>
      <c r="Q16" s="137">
        <f t="shared" si="7"/>
        <v>2.78637770897833</v>
      </c>
    </row>
    <row r="17" s="97" customFormat="1" ht="26.25" customHeight="1" spans="1:17">
      <c r="A17" s="115" t="s">
        <v>336</v>
      </c>
      <c r="B17" s="116">
        <f t="shared" si="0"/>
        <v>646.022072</v>
      </c>
      <c r="C17" s="116">
        <v>2.022072</v>
      </c>
      <c r="D17" s="112">
        <v>644</v>
      </c>
      <c r="E17" s="111">
        <f t="shared" si="2"/>
        <v>452</v>
      </c>
      <c r="F17" s="111">
        <v>2</v>
      </c>
      <c r="G17" s="111">
        <v>450</v>
      </c>
      <c r="H17" s="111">
        <f t="shared" si="3"/>
        <v>0</v>
      </c>
      <c r="I17" s="111"/>
      <c r="J17" s="111"/>
      <c r="K17" s="137">
        <f t="shared" si="5"/>
        <v>200</v>
      </c>
      <c r="L17" s="111">
        <v>200</v>
      </c>
      <c r="M17" s="111"/>
      <c r="N17" s="138">
        <f t="shared" si="6"/>
        <v>-252</v>
      </c>
      <c r="O17" s="138">
        <f t="shared" si="8"/>
        <v>198</v>
      </c>
      <c r="P17" s="138">
        <f t="shared" si="9"/>
        <v>-450</v>
      </c>
      <c r="Q17" s="137">
        <f t="shared" si="7"/>
        <v>-55.7522123893805</v>
      </c>
    </row>
    <row r="18" s="97" customFormat="1" ht="26.25" customHeight="1" spans="1:17">
      <c r="A18" s="117" t="s">
        <v>337</v>
      </c>
      <c r="B18" s="111">
        <f t="shared" si="0"/>
        <v>181</v>
      </c>
      <c r="C18" s="111">
        <v>180</v>
      </c>
      <c r="D18" s="112">
        <v>1</v>
      </c>
      <c r="E18" s="111">
        <f t="shared" si="2"/>
        <v>6</v>
      </c>
      <c r="F18" s="111">
        <v>6</v>
      </c>
      <c r="G18" s="111">
        <v>0</v>
      </c>
      <c r="H18" s="111">
        <f t="shared" si="3"/>
        <v>0</v>
      </c>
      <c r="I18" s="111"/>
      <c r="J18" s="111"/>
      <c r="K18" s="137">
        <f t="shared" si="5"/>
        <v>465</v>
      </c>
      <c r="L18" s="111">
        <v>15</v>
      </c>
      <c r="M18" s="111">
        <v>450</v>
      </c>
      <c r="N18" s="138">
        <f t="shared" si="6"/>
        <v>459</v>
      </c>
      <c r="O18" s="138">
        <f t="shared" si="8"/>
        <v>9</v>
      </c>
      <c r="P18" s="138">
        <f t="shared" si="9"/>
        <v>450</v>
      </c>
      <c r="Q18" s="137">
        <f t="shared" si="7"/>
        <v>7650</v>
      </c>
    </row>
    <row r="19" s="96" customFormat="1" ht="24.95" customHeight="1" spans="1:17">
      <c r="A19" s="118" t="s">
        <v>338</v>
      </c>
      <c r="B19" s="108">
        <f t="shared" si="0"/>
        <v>31460.63284</v>
      </c>
      <c r="C19" s="108">
        <f t="shared" ref="C19:G19" si="10">SUM(C20:C23)</f>
        <v>7426.63284</v>
      </c>
      <c r="D19" s="108">
        <f t="shared" si="10"/>
        <v>24034</v>
      </c>
      <c r="E19" s="108">
        <f t="shared" si="2"/>
        <v>34311</v>
      </c>
      <c r="F19" s="108">
        <f t="shared" si="10"/>
        <v>8808</v>
      </c>
      <c r="G19" s="108">
        <f t="shared" si="10"/>
        <v>25503</v>
      </c>
      <c r="H19" s="108">
        <f t="shared" si="3"/>
        <v>28436</v>
      </c>
      <c r="I19" s="108">
        <f t="shared" ref="I19:M19" si="11">SUM(I20:I23)</f>
        <v>7150</v>
      </c>
      <c r="J19" s="108">
        <f t="shared" si="11"/>
        <v>21286</v>
      </c>
      <c r="K19" s="136">
        <f t="shared" si="5"/>
        <v>33208</v>
      </c>
      <c r="L19" s="136">
        <f t="shared" si="11"/>
        <v>7645</v>
      </c>
      <c r="M19" s="136">
        <f t="shared" si="11"/>
        <v>25563</v>
      </c>
      <c r="N19" s="136">
        <f t="shared" si="6"/>
        <v>-1103</v>
      </c>
      <c r="O19" s="136">
        <f>SUM(O20:O23)</f>
        <v>-1163</v>
      </c>
      <c r="P19" s="136">
        <f>SUM(P20:P23)</f>
        <v>60</v>
      </c>
      <c r="Q19" s="136">
        <f t="shared" si="7"/>
        <v>-3.21471248287721</v>
      </c>
    </row>
    <row r="20" s="97" customFormat="1" ht="34.5" customHeight="1" spans="1:17">
      <c r="A20" s="119" t="s">
        <v>339</v>
      </c>
      <c r="B20" s="111">
        <f t="shared" si="0"/>
        <v>31417</v>
      </c>
      <c r="C20" s="111">
        <v>7422</v>
      </c>
      <c r="D20" s="120">
        <v>23995</v>
      </c>
      <c r="E20" s="111">
        <f t="shared" si="2"/>
        <v>34170</v>
      </c>
      <c r="F20" s="111">
        <v>8692</v>
      </c>
      <c r="G20" s="111">
        <v>25478</v>
      </c>
      <c r="H20" s="120">
        <f t="shared" si="3"/>
        <v>28436</v>
      </c>
      <c r="I20" s="111">
        <v>7150</v>
      </c>
      <c r="J20" s="111">
        <v>21286</v>
      </c>
      <c r="K20" s="120">
        <f t="shared" si="5"/>
        <v>32978</v>
      </c>
      <c r="L20" s="111">
        <v>7500</v>
      </c>
      <c r="M20" s="111">
        <v>25478</v>
      </c>
      <c r="N20" s="138">
        <f t="shared" si="6"/>
        <v>-1192</v>
      </c>
      <c r="O20" s="112">
        <f t="shared" ref="O20:O26" si="12">L20-F20</f>
        <v>-1192</v>
      </c>
      <c r="P20" s="112">
        <f t="shared" ref="P20:P26" si="13">M20-G20</f>
        <v>0</v>
      </c>
      <c r="Q20" s="137">
        <f t="shared" si="7"/>
        <v>-3.48844015218027</v>
      </c>
    </row>
    <row r="21" s="97" customFormat="1" ht="30.95" customHeight="1" spans="1:17">
      <c r="A21" s="121" t="s">
        <v>340</v>
      </c>
      <c r="B21" s="111">
        <f t="shared" si="0"/>
        <v>0</v>
      </c>
      <c r="C21" s="111"/>
      <c r="D21" s="120"/>
      <c r="E21" s="111">
        <f t="shared" si="2"/>
        <v>114</v>
      </c>
      <c r="F21" s="111">
        <v>114</v>
      </c>
      <c r="G21" s="111"/>
      <c r="H21" s="120">
        <f t="shared" si="3"/>
        <v>0</v>
      </c>
      <c r="I21" s="111"/>
      <c r="J21" s="111"/>
      <c r="K21" s="137">
        <f t="shared" si="5"/>
        <v>105</v>
      </c>
      <c r="L21" s="137">
        <v>105</v>
      </c>
      <c r="M21" s="111"/>
      <c r="N21" s="138">
        <f t="shared" si="6"/>
        <v>-9</v>
      </c>
      <c r="O21" s="112">
        <f t="shared" si="12"/>
        <v>-9</v>
      </c>
      <c r="P21" s="112">
        <f t="shared" si="13"/>
        <v>0</v>
      </c>
      <c r="Q21" s="137">
        <f t="shared" si="7"/>
        <v>-7.89473684210526</v>
      </c>
    </row>
    <row r="22" s="97" customFormat="1" ht="26.25" customHeight="1" spans="1:17">
      <c r="A22" s="122" t="s">
        <v>341</v>
      </c>
      <c r="B22" s="111">
        <f t="shared" si="0"/>
        <v>5</v>
      </c>
      <c r="C22" s="111">
        <v>1</v>
      </c>
      <c r="D22" s="120">
        <v>4</v>
      </c>
      <c r="E22" s="111">
        <f t="shared" si="2"/>
        <v>0</v>
      </c>
      <c r="F22" s="111"/>
      <c r="G22" s="111"/>
      <c r="H22" s="120">
        <f t="shared" si="3"/>
        <v>0</v>
      </c>
      <c r="I22" s="111"/>
      <c r="J22" s="111"/>
      <c r="K22" s="137">
        <f t="shared" si="5"/>
        <v>33</v>
      </c>
      <c r="L22" s="137">
        <v>33</v>
      </c>
      <c r="M22" s="111"/>
      <c r="N22" s="138">
        <f t="shared" si="6"/>
        <v>33</v>
      </c>
      <c r="O22" s="112">
        <f t="shared" si="12"/>
        <v>33</v>
      </c>
      <c r="P22" s="112">
        <f t="shared" si="13"/>
        <v>0</v>
      </c>
      <c r="Q22" s="137"/>
    </row>
    <row r="23" s="97" customFormat="1" ht="26.25" customHeight="1" spans="1:17">
      <c r="A23" s="122" t="s">
        <v>342</v>
      </c>
      <c r="B23" s="111">
        <f t="shared" si="0"/>
        <v>38.63284</v>
      </c>
      <c r="C23" s="111">
        <v>3.63284</v>
      </c>
      <c r="D23" s="120">
        <v>35</v>
      </c>
      <c r="E23" s="111">
        <f t="shared" si="2"/>
        <v>27</v>
      </c>
      <c r="F23" s="111">
        <v>2</v>
      </c>
      <c r="G23" s="111">
        <v>25</v>
      </c>
      <c r="H23" s="120">
        <f t="shared" si="3"/>
        <v>0</v>
      </c>
      <c r="I23" s="111"/>
      <c r="J23" s="111"/>
      <c r="K23" s="137">
        <f t="shared" si="5"/>
        <v>92</v>
      </c>
      <c r="L23" s="137">
        <v>7</v>
      </c>
      <c r="M23" s="111">
        <v>85</v>
      </c>
      <c r="N23" s="138">
        <f t="shared" si="6"/>
        <v>65</v>
      </c>
      <c r="O23" s="112">
        <f t="shared" si="12"/>
        <v>5</v>
      </c>
      <c r="P23" s="112">
        <f t="shared" si="13"/>
        <v>60</v>
      </c>
      <c r="Q23" s="137">
        <f t="shared" si="7"/>
        <v>240.740740740741</v>
      </c>
    </row>
    <row r="24" s="97" customFormat="1" ht="45" customHeight="1" spans="1:19">
      <c r="A24" s="123" t="s">
        <v>343</v>
      </c>
      <c r="B24" s="108">
        <f t="shared" si="0"/>
        <v>16525</v>
      </c>
      <c r="C24" s="108">
        <v>14644</v>
      </c>
      <c r="D24" s="108">
        <v>1881</v>
      </c>
      <c r="E24" s="108">
        <f t="shared" si="2"/>
        <v>19299</v>
      </c>
      <c r="F24" s="108">
        <v>17140</v>
      </c>
      <c r="G24" s="108">
        <v>2159</v>
      </c>
      <c r="H24" s="124">
        <f t="shared" si="3"/>
        <v>19694</v>
      </c>
      <c r="I24" s="124">
        <v>18170</v>
      </c>
      <c r="J24" s="136">
        <v>1524</v>
      </c>
      <c r="K24" s="124">
        <f t="shared" si="5"/>
        <v>19694</v>
      </c>
      <c r="L24" s="124">
        <v>18170</v>
      </c>
      <c r="M24" s="136">
        <v>1524</v>
      </c>
      <c r="N24" s="139">
        <f t="shared" si="6"/>
        <v>395</v>
      </c>
      <c r="O24" s="139">
        <f t="shared" si="12"/>
        <v>1030</v>
      </c>
      <c r="P24" s="139">
        <f t="shared" si="13"/>
        <v>-635</v>
      </c>
      <c r="Q24" s="137">
        <f t="shared" si="7"/>
        <v>2.04673817296233</v>
      </c>
      <c r="S24" s="143"/>
    </row>
    <row r="25" s="97" customFormat="1" ht="45" customHeight="1" spans="1:19">
      <c r="A25" s="123" t="s">
        <v>344</v>
      </c>
      <c r="B25" s="108">
        <f t="shared" si="0"/>
        <v>3169.385665</v>
      </c>
      <c r="C25" s="108">
        <f t="shared" ref="C25:G25" si="14">C11-C19</f>
        <v>3526.385665</v>
      </c>
      <c r="D25" s="108">
        <f t="shared" si="14"/>
        <v>-357</v>
      </c>
      <c r="E25" s="108">
        <f t="shared" si="2"/>
        <v>2702</v>
      </c>
      <c r="F25" s="108">
        <f t="shared" si="14"/>
        <v>2233</v>
      </c>
      <c r="G25" s="108">
        <f t="shared" si="14"/>
        <v>469</v>
      </c>
      <c r="H25" s="124">
        <f t="shared" si="3"/>
        <v>2250</v>
      </c>
      <c r="I25" s="108">
        <f t="shared" ref="I25:M25" si="15">I11-I19</f>
        <v>2173</v>
      </c>
      <c r="J25" s="108">
        <f t="shared" si="15"/>
        <v>77</v>
      </c>
      <c r="K25" s="124">
        <f t="shared" si="5"/>
        <v>4279</v>
      </c>
      <c r="L25" s="124">
        <f t="shared" si="15"/>
        <v>3752</v>
      </c>
      <c r="M25" s="124">
        <f t="shared" si="15"/>
        <v>527</v>
      </c>
      <c r="N25" s="139">
        <f t="shared" si="6"/>
        <v>1577</v>
      </c>
      <c r="O25" s="139">
        <f t="shared" si="12"/>
        <v>1519</v>
      </c>
      <c r="P25" s="139">
        <f t="shared" si="13"/>
        <v>58</v>
      </c>
      <c r="Q25" s="137">
        <f t="shared" si="7"/>
        <v>58.3641746854182</v>
      </c>
      <c r="S25" s="143"/>
    </row>
    <row r="26" s="96" customFormat="1" ht="45" customHeight="1" spans="1:20">
      <c r="A26" s="118" t="s">
        <v>345</v>
      </c>
      <c r="B26" s="108">
        <f t="shared" si="0"/>
        <v>19694.385665</v>
      </c>
      <c r="C26" s="124">
        <f t="shared" ref="C26:G26" si="16">C24+C25</f>
        <v>18170.385665</v>
      </c>
      <c r="D26" s="124">
        <f t="shared" si="16"/>
        <v>1524</v>
      </c>
      <c r="E26" s="108">
        <f t="shared" si="2"/>
        <v>22001</v>
      </c>
      <c r="F26" s="124">
        <f t="shared" si="16"/>
        <v>19373</v>
      </c>
      <c r="G26" s="124">
        <f t="shared" si="16"/>
        <v>2628</v>
      </c>
      <c r="H26" s="124">
        <f t="shared" si="3"/>
        <v>21944</v>
      </c>
      <c r="I26" s="108">
        <f t="shared" ref="I26:M26" si="17">I24+I25</f>
        <v>20343</v>
      </c>
      <c r="J26" s="108">
        <f t="shared" si="17"/>
        <v>1601</v>
      </c>
      <c r="K26" s="108">
        <f t="shared" si="5"/>
        <v>23973</v>
      </c>
      <c r="L26" s="124">
        <f t="shared" si="17"/>
        <v>21922</v>
      </c>
      <c r="M26" s="124">
        <f t="shared" si="17"/>
        <v>2051</v>
      </c>
      <c r="N26" s="139">
        <f t="shared" si="6"/>
        <v>1972</v>
      </c>
      <c r="O26" s="139">
        <f t="shared" si="12"/>
        <v>2549</v>
      </c>
      <c r="P26" s="139">
        <f t="shared" si="13"/>
        <v>-577</v>
      </c>
      <c r="Q26" s="137">
        <f t="shared" si="7"/>
        <v>8.9632289441389</v>
      </c>
      <c r="T26" s="144"/>
    </row>
    <row r="27" s="93" customFormat="1" ht="51.95" customHeight="1" spans="1:17">
      <c r="A27" s="125"/>
      <c r="B27" s="125"/>
      <c r="C27" s="125"/>
      <c r="D27" s="125"/>
      <c r="E27" s="125"/>
      <c r="F27" s="125"/>
      <c r="G27" s="125"/>
      <c r="H27" s="125"/>
      <c r="I27" s="125"/>
      <c r="J27" s="125"/>
      <c r="K27" s="125"/>
      <c r="L27" s="125"/>
      <c r="M27" s="125"/>
      <c r="N27" s="125"/>
      <c r="O27" s="125"/>
      <c r="P27" s="125"/>
      <c r="Q27" s="125"/>
    </row>
    <row r="28" s="93" customFormat="1" ht="27" customHeight="1" spans="1:17">
      <c r="A28" s="126"/>
      <c r="B28" s="99"/>
      <c r="C28" s="99"/>
      <c r="D28" s="99"/>
      <c r="E28" s="99"/>
      <c r="F28" s="99"/>
      <c r="G28" s="99"/>
      <c r="H28" s="99"/>
      <c r="I28" s="99"/>
      <c r="J28" s="99"/>
      <c r="K28" s="99"/>
      <c r="L28" s="99"/>
      <c r="M28" s="99"/>
      <c r="N28" s="99"/>
      <c r="O28" s="99"/>
      <c r="P28" s="99"/>
      <c r="Q28" s="99"/>
    </row>
    <row r="29" s="93" customFormat="1" ht="24" customHeight="1" spans="1:17">
      <c r="A29" s="127"/>
      <c r="B29" s="99"/>
      <c r="C29" s="99"/>
      <c r="D29" s="99"/>
      <c r="E29" s="99"/>
      <c r="F29" s="99"/>
      <c r="G29" s="99"/>
      <c r="H29" s="99"/>
      <c r="I29" s="99"/>
      <c r="J29" s="99"/>
      <c r="K29" s="99"/>
      <c r="L29" s="99"/>
      <c r="M29" s="99"/>
      <c r="N29" s="99"/>
      <c r="O29" s="99"/>
      <c r="P29" s="99"/>
      <c r="Q29" s="99"/>
    </row>
    <row r="30" s="93" customFormat="1" ht="17.1" customHeight="1" spans="1:17">
      <c r="A30" s="128"/>
      <c r="B30" s="129"/>
      <c r="C30" s="129"/>
      <c r="D30" s="129"/>
      <c r="E30" s="129"/>
      <c r="F30" s="129"/>
      <c r="G30" s="129"/>
      <c r="H30" s="129"/>
      <c r="I30" s="129"/>
      <c r="J30" s="129"/>
      <c r="K30" s="129"/>
      <c r="L30" s="129"/>
      <c r="M30" s="129"/>
      <c r="N30" s="129"/>
      <c r="O30" s="129"/>
      <c r="P30" s="129"/>
      <c r="Q30" s="129"/>
    </row>
    <row r="31" s="93" customFormat="1" ht="48.95" customHeight="1" spans="1:17">
      <c r="A31" s="128"/>
      <c r="B31" s="129"/>
      <c r="C31" s="129"/>
      <c r="D31" s="129"/>
      <c r="E31" s="129"/>
      <c r="F31" s="129"/>
      <c r="G31" s="129"/>
      <c r="H31" s="129"/>
      <c r="I31" s="129"/>
      <c r="J31" s="129"/>
      <c r="K31" s="129"/>
      <c r="L31" s="129"/>
      <c r="M31" s="129"/>
      <c r="N31" s="129"/>
      <c r="O31" s="129"/>
      <c r="P31" s="129"/>
      <c r="Q31" s="129"/>
    </row>
  </sheetData>
  <mergeCells count="11">
    <mergeCell ref="A2:Q2"/>
    <mergeCell ref="B3:E3"/>
    <mergeCell ref="N3:Q3"/>
    <mergeCell ref="B4:D4"/>
    <mergeCell ref="E4:G4"/>
    <mergeCell ref="H4:J4"/>
    <mergeCell ref="K4:M4"/>
    <mergeCell ref="N4:P4"/>
    <mergeCell ref="A27:Q27"/>
    <mergeCell ref="Q4:Q5"/>
    <mergeCell ref="A30:Q31"/>
  </mergeCells>
  <pageMargins left="0.156944444444444" right="0.156944444444444" top="0.393055555555556" bottom="0.590277777777778" header="0.118055555555556" footer="0.314583333333333"/>
  <pageSetup paperSize="9" scale="61" fitToHeight="0" orientation="landscape" useFirstPageNumber="1" horizontalDpi="600" vertic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2"/>
  <sheetViews>
    <sheetView showGridLines="0" showZeros="0" workbookViewId="0">
      <pane xSplit="10" ySplit="9" topLeftCell="K10" activePane="bottomRight" state="frozen"/>
      <selection/>
      <selection pane="topRight"/>
      <selection pane="bottomLeft"/>
      <selection pane="bottomRight" activeCell="A2" sqref="A2:N2"/>
    </sheetView>
  </sheetViews>
  <sheetFormatPr defaultColWidth="12" defaultRowHeight="13.5"/>
  <cols>
    <col min="1" max="1" width="36.1666666666667" style="55" customWidth="1"/>
    <col min="2" max="2" width="16" style="56" customWidth="1"/>
    <col min="3" max="3" width="8.83333333333333" style="55" customWidth="1"/>
    <col min="4" max="4" width="14.8333333333333" style="55" customWidth="1"/>
    <col min="5" max="5" width="9.5" style="55" customWidth="1"/>
    <col min="6" max="6" width="14.6666666666667" style="55" customWidth="1"/>
    <col min="7" max="7" width="14.8333333333333" style="57" customWidth="1"/>
    <col min="8" max="8" width="44.1666666666667" style="55" customWidth="1"/>
    <col min="9" max="9" width="9.33333333333333" style="56" customWidth="1"/>
    <col min="10" max="10" width="9" style="55" customWidth="1"/>
    <col min="11" max="11" width="13" style="55" customWidth="1"/>
    <col min="12" max="12" width="8.5" style="55" customWidth="1"/>
    <col min="13" max="13" width="10" style="55" customWidth="1"/>
    <col min="14" max="14" width="13.8333333333333" style="58" customWidth="1"/>
    <col min="15" max="16384" width="12" style="55"/>
  </cols>
  <sheetData>
    <row r="1" s="46" customFormat="1" ht="32.1" customHeight="1" spans="1:16">
      <c r="A1" s="59" t="s">
        <v>346</v>
      </c>
      <c r="B1" s="56"/>
      <c r="C1" s="55"/>
      <c r="D1" s="55"/>
      <c r="E1" s="55"/>
      <c r="F1" s="55"/>
      <c r="G1" s="57"/>
      <c r="H1" s="55"/>
      <c r="I1" s="56"/>
      <c r="J1" s="55"/>
      <c r="K1" s="55"/>
      <c r="L1" s="55"/>
      <c r="M1" s="55"/>
      <c r="N1" s="58"/>
      <c r="O1" s="55"/>
      <c r="P1" s="55"/>
    </row>
    <row r="2" s="47" customFormat="1" ht="44.25" customHeight="1" spans="1:14">
      <c r="A2" s="60" t="s">
        <v>347</v>
      </c>
      <c r="B2" s="60"/>
      <c r="C2" s="60"/>
      <c r="D2" s="60"/>
      <c r="E2" s="60"/>
      <c r="F2" s="60"/>
      <c r="G2" s="60"/>
      <c r="H2" s="60"/>
      <c r="I2" s="60"/>
      <c r="J2" s="60"/>
      <c r="K2" s="60"/>
      <c r="L2" s="60"/>
      <c r="M2" s="60"/>
      <c r="N2" s="60"/>
    </row>
    <row r="3" s="48" customFormat="1" ht="26.25" customHeight="1" spans="1:15">
      <c r="A3" s="61" t="s">
        <v>2</v>
      </c>
      <c r="B3" s="62"/>
      <c r="C3" s="61"/>
      <c r="D3" s="61"/>
      <c r="E3" s="61"/>
      <c r="F3" s="61"/>
      <c r="G3" s="80"/>
      <c r="H3" s="61"/>
      <c r="I3" s="62"/>
      <c r="J3" s="61"/>
      <c r="K3" s="87" t="s">
        <v>348</v>
      </c>
      <c r="L3" s="87"/>
      <c r="M3" s="87"/>
      <c r="N3" s="87"/>
      <c r="O3" s="87"/>
    </row>
    <row r="4" s="49" customFormat="1" ht="30.75" customHeight="1" spans="1:17">
      <c r="A4" s="63" t="s">
        <v>349</v>
      </c>
      <c r="B4" s="63"/>
      <c r="C4" s="63"/>
      <c r="D4" s="63"/>
      <c r="E4" s="63"/>
      <c r="F4" s="63"/>
      <c r="G4" s="63"/>
      <c r="H4" s="63" t="s">
        <v>350</v>
      </c>
      <c r="I4" s="63"/>
      <c r="J4" s="63"/>
      <c r="K4" s="63"/>
      <c r="L4" s="63"/>
      <c r="M4" s="63"/>
      <c r="N4" s="63"/>
      <c r="O4" s="55"/>
      <c r="P4" s="55"/>
      <c r="Q4" s="55"/>
    </row>
    <row r="5" s="49" customFormat="1" ht="30.75" customHeight="1" spans="1:17">
      <c r="A5" s="64" t="s">
        <v>351</v>
      </c>
      <c r="B5" s="64" t="s">
        <v>234</v>
      </c>
      <c r="C5" s="64" t="s">
        <v>235</v>
      </c>
      <c r="D5" s="64"/>
      <c r="E5" s="64" t="s">
        <v>352</v>
      </c>
      <c r="F5" s="64"/>
      <c r="G5" s="64"/>
      <c r="H5" s="64" t="s">
        <v>351</v>
      </c>
      <c r="I5" s="88" t="s">
        <v>234</v>
      </c>
      <c r="J5" s="64" t="s">
        <v>235</v>
      </c>
      <c r="K5" s="64"/>
      <c r="L5" s="64" t="s">
        <v>352</v>
      </c>
      <c r="M5" s="64"/>
      <c r="N5" s="64"/>
      <c r="O5" s="55"/>
      <c r="P5" s="55"/>
      <c r="Q5" s="55"/>
    </row>
    <row r="6" s="50" customFormat="1" ht="48" customHeight="1" spans="1:17">
      <c r="A6" s="64"/>
      <c r="B6" s="64"/>
      <c r="C6" s="65" t="s">
        <v>10</v>
      </c>
      <c r="D6" s="65" t="s">
        <v>353</v>
      </c>
      <c r="E6" s="65" t="s">
        <v>10</v>
      </c>
      <c r="F6" s="65" t="s">
        <v>320</v>
      </c>
      <c r="G6" s="81" t="s">
        <v>354</v>
      </c>
      <c r="H6" s="64"/>
      <c r="I6" s="89"/>
      <c r="J6" s="65" t="s">
        <v>10</v>
      </c>
      <c r="K6" s="65" t="s">
        <v>353</v>
      </c>
      <c r="L6" s="65" t="s">
        <v>10</v>
      </c>
      <c r="M6" s="65" t="s">
        <v>320</v>
      </c>
      <c r="N6" s="65" t="s">
        <v>354</v>
      </c>
      <c r="O6" s="55"/>
      <c r="P6" s="55"/>
      <c r="Q6" s="55"/>
    </row>
    <row r="7" s="50" customFormat="1" ht="24.95" customHeight="1" spans="1:17">
      <c r="A7" s="66" t="s">
        <v>355</v>
      </c>
      <c r="B7" s="67"/>
      <c r="C7" s="67"/>
      <c r="D7" s="68"/>
      <c r="E7" s="67"/>
      <c r="F7" s="67">
        <f>E7-C7</f>
        <v>0</v>
      </c>
      <c r="G7" s="82"/>
      <c r="H7" s="83" t="s">
        <v>356</v>
      </c>
      <c r="I7" s="90"/>
      <c r="J7" s="67"/>
      <c r="K7" s="67"/>
      <c r="L7" s="67"/>
      <c r="M7" s="67"/>
      <c r="N7" s="82"/>
      <c r="O7" s="55"/>
      <c r="P7" s="55"/>
      <c r="Q7" s="55"/>
    </row>
    <row r="8" s="50" customFormat="1" ht="24.95" customHeight="1" spans="1:17">
      <c r="A8" s="66" t="s">
        <v>357</v>
      </c>
      <c r="B8" s="67"/>
      <c r="C8" s="67"/>
      <c r="D8" s="68"/>
      <c r="E8" s="67"/>
      <c r="F8" s="67"/>
      <c r="G8" s="82"/>
      <c r="H8" s="66" t="s">
        <v>358</v>
      </c>
      <c r="I8" s="67"/>
      <c r="J8" s="67"/>
      <c r="K8" s="82"/>
      <c r="L8" s="67"/>
      <c r="M8" s="67">
        <f>L8-J8</f>
        <v>0</v>
      </c>
      <c r="N8" s="82"/>
      <c r="O8" s="55"/>
      <c r="P8" s="55"/>
      <c r="Q8" s="55"/>
    </row>
    <row r="9" s="50" customFormat="1" ht="24.95" customHeight="1" spans="1:17">
      <c r="A9" s="69" t="s">
        <v>359</v>
      </c>
      <c r="B9" s="70"/>
      <c r="C9" s="70"/>
      <c r="D9" s="71"/>
      <c r="E9" s="73">
        <v>1695</v>
      </c>
      <c r="F9" s="73">
        <f>E9-C9</f>
        <v>1695</v>
      </c>
      <c r="G9" s="71"/>
      <c r="H9" s="69" t="s">
        <v>360</v>
      </c>
      <c r="I9" s="70"/>
      <c r="J9" s="70"/>
      <c r="K9" s="77"/>
      <c r="L9" s="70"/>
      <c r="M9" s="70">
        <f>L9-J9</f>
        <v>0</v>
      </c>
      <c r="N9" s="77"/>
      <c r="O9" s="55"/>
      <c r="P9" s="55"/>
      <c r="Q9" s="55"/>
    </row>
    <row r="10" s="50" customFormat="1" ht="24.95" customHeight="1" spans="1:17">
      <c r="A10" s="69" t="s">
        <v>361</v>
      </c>
      <c r="B10" s="70"/>
      <c r="C10" s="70"/>
      <c r="D10" s="71"/>
      <c r="E10" s="70"/>
      <c r="F10" s="70">
        <f t="shared" ref="F10:F17" si="0">E10-C10</f>
        <v>0</v>
      </c>
      <c r="G10" s="71"/>
      <c r="H10" s="69" t="s">
        <v>362</v>
      </c>
      <c r="I10" s="70"/>
      <c r="J10" s="70"/>
      <c r="K10" s="77"/>
      <c r="L10" s="70"/>
      <c r="M10" s="70">
        <f>L10-J10</f>
        <v>0</v>
      </c>
      <c r="N10" s="77"/>
      <c r="O10" s="55"/>
      <c r="P10" s="55"/>
      <c r="Q10" s="55"/>
    </row>
    <row r="11" s="50" customFormat="1" ht="24.95" customHeight="1" spans="1:17">
      <c r="A11" s="72" t="s">
        <v>363</v>
      </c>
      <c r="B11" s="73">
        <v>68</v>
      </c>
      <c r="C11" s="73">
        <v>40</v>
      </c>
      <c r="D11" s="71">
        <f t="shared" ref="D11:D17" si="1">SUM(C11-B11)/B11*100</f>
        <v>-41.1764705882353</v>
      </c>
      <c r="E11" s="70">
        <v>68</v>
      </c>
      <c r="F11" s="70">
        <f t="shared" si="0"/>
        <v>28</v>
      </c>
      <c r="G11" s="71">
        <f t="shared" ref="G10:G17" si="2">F11/C11*100</f>
        <v>70</v>
      </c>
      <c r="H11" s="69" t="s">
        <v>364</v>
      </c>
      <c r="I11" s="70">
        <v>8</v>
      </c>
      <c r="J11" s="70"/>
      <c r="K11" s="77"/>
      <c r="L11" s="73">
        <v>1695</v>
      </c>
      <c r="M11" s="73">
        <f>L11-J11</f>
        <v>1695</v>
      </c>
      <c r="N11" s="77"/>
      <c r="O11" s="55"/>
      <c r="P11" s="55"/>
      <c r="Q11" s="55"/>
    </row>
    <row r="12" s="50" customFormat="1" ht="24.95" customHeight="1" spans="1:17">
      <c r="A12" s="72" t="s">
        <v>365</v>
      </c>
      <c r="B12" s="73">
        <v>4</v>
      </c>
      <c r="C12" s="70">
        <v>4</v>
      </c>
      <c r="D12" s="71">
        <f t="shared" si="1"/>
        <v>0</v>
      </c>
      <c r="E12" s="70">
        <v>4</v>
      </c>
      <c r="F12" s="70">
        <f t="shared" si="0"/>
        <v>0</v>
      </c>
      <c r="G12" s="77">
        <f t="shared" si="2"/>
        <v>0</v>
      </c>
      <c r="H12" s="72" t="s">
        <v>366</v>
      </c>
      <c r="I12" s="70">
        <v>3</v>
      </c>
      <c r="J12" s="70">
        <v>190</v>
      </c>
      <c r="K12" s="77">
        <v>6233.33</v>
      </c>
      <c r="L12" s="70">
        <v>43</v>
      </c>
      <c r="M12" s="70">
        <f t="shared" ref="M12:M17" si="3">L12-J12</f>
        <v>-147</v>
      </c>
      <c r="N12" s="71">
        <f>M12/J12*100</f>
        <v>-77.3684210526316</v>
      </c>
      <c r="O12" s="55"/>
      <c r="P12" s="55"/>
      <c r="Q12" s="55"/>
    </row>
    <row r="13" s="50" customFormat="1" ht="24.95" customHeight="1" spans="1:17">
      <c r="A13" s="74"/>
      <c r="B13" s="70"/>
      <c r="C13" s="70"/>
      <c r="D13" s="71"/>
      <c r="E13" s="70"/>
      <c r="F13" s="70">
        <f t="shared" si="0"/>
        <v>0</v>
      </c>
      <c r="G13" s="71"/>
      <c r="H13" s="69" t="s">
        <v>367</v>
      </c>
      <c r="I13" s="70"/>
      <c r="J13" s="70">
        <v>4</v>
      </c>
      <c r="K13" s="77"/>
      <c r="L13" s="70"/>
      <c r="M13" s="70">
        <f t="shared" si="3"/>
        <v>-4</v>
      </c>
      <c r="N13" s="71">
        <f>M13/J13*100</f>
        <v>-100</v>
      </c>
      <c r="O13" s="55"/>
      <c r="P13" s="55"/>
      <c r="Q13" s="55"/>
    </row>
    <row r="14" s="50" customFormat="1" ht="24.95" customHeight="1" spans="1:17">
      <c r="A14" s="75"/>
      <c r="B14" s="70"/>
      <c r="C14" s="70"/>
      <c r="D14" s="71"/>
      <c r="E14" s="70"/>
      <c r="F14" s="70">
        <f t="shared" si="0"/>
        <v>0</v>
      </c>
      <c r="G14" s="71"/>
      <c r="H14" s="69"/>
      <c r="I14" s="70"/>
      <c r="J14" s="70"/>
      <c r="K14" s="77"/>
      <c r="L14" s="70"/>
      <c r="M14" s="70">
        <f t="shared" si="3"/>
        <v>0</v>
      </c>
      <c r="N14" s="77"/>
      <c r="O14" s="55"/>
      <c r="P14" s="55"/>
      <c r="Q14" s="55"/>
    </row>
    <row r="15" s="50" customFormat="1" ht="24.95" customHeight="1" spans="1:17">
      <c r="A15" s="72" t="s">
        <v>368</v>
      </c>
      <c r="B15" s="76">
        <f>SUM(B7:B12)</f>
        <v>72</v>
      </c>
      <c r="C15" s="76">
        <f>SUM(C7:C12)</f>
        <v>44</v>
      </c>
      <c r="D15" s="77">
        <f t="shared" si="1"/>
        <v>-38.8888888888889</v>
      </c>
      <c r="E15" s="84">
        <f>SUM(E7:E12)</f>
        <v>1767</v>
      </c>
      <c r="F15" s="84">
        <f t="shared" si="0"/>
        <v>1723</v>
      </c>
      <c r="G15" s="77">
        <f t="shared" si="2"/>
        <v>3915.90909090909</v>
      </c>
      <c r="H15" s="72" t="s">
        <v>369</v>
      </c>
      <c r="I15" s="76">
        <f>SUM(I7:I12)</f>
        <v>11</v>
      </c>
      <c r="J15" s="76">
        <f>SUM(J7:J14)</f>
        <v>194</v>
      </c>
      <c r="K15" s="77">
        <v>1663.64</v>
      </c>
      <c r="L15" s="76">
        <f>SUM(L7:L14)</f>
        <v>1738</v>
      </c>
      <c r="M15" s="76">
        <f t="shared" si="3"/>
        <v>1544</v>
      </c>
      <c r="N15" s="77">
        <f>M15/J15*100</f>
        <v>795.876288659794</v>
      </c>
      <c r="O15" s="55"/>
      <c r="P15" s="55"/>
      <c r="Q15" s="55"/>
    </row>
    <row r="16" s="51" customFormat="1" ht="24.95" customHeight="1" spans="1:17">
      <c r="A16" s="72" t="s">
        <v>370</v>
      </c>
      <c r="B16" s="70">
        <v>89</v>
      </c>
      <c r="C16" s="70">
        <v>150</v>
      </c>
      <c r="D16" s="71">
        <f t="shared" si="1"/>
        <v>68.5393258426966</v>
      </c>
      <c r="E16" s="73">
        <v>150</v>
      </c>
      <c r="F16" s="73">
        <f t="shared" si="0"/>
        <v>0</v>
      </c>
      <c r="G16" s="77">
        <f t="shared" si="2"/>
        <v>0</v>
      </c>
      <c r="H16" s="72" t="s">
        <v>289</v>
      </c>
      <c r="I16" s="70">
        <f>B17-I7-I11-I12-I13-I10-I9-I8</f>
        <v>150</v>
      </c>
      <c r="J16" s="70">
        <f>C17-J7-J8-J9-J10-J11-J12-J13</f>
        <v>0</v>
      </c>
      <c r="K16" s="76"/>
      <c r="L16" s="70">
        <f>E17-L15</f>
        <v>179</v>
      </c>
      <c r="M16" s="70">
        <f t="shared" si="3"/>
        <v>179</v>
      </c>
      <c r="N16" s="77"/>
      <c r="O16" s="55"/>
      <c r="P16" s="55"/>
      <c r="Q16" s="55"/>
    </row>
    <row r="17" s="51" customFormat="1" ht="24.95" customHeight="1" spans="1:17">
      <c r="A17" s="72" t="s">
        <v>371</v>
      </c>
      <c r="B17" s="76">
        <f>B15+B16</f>
        <v>161</v>
      </c>
      <c r="C17" s="76">
        <f>C15+C16</f>
        <v>194</v>
      </c>
      <c r="D17" s="77">
        <f t="shared" si="1"/>
        <v>20.4968944099379</v>
      </c>
      <c r="E17" s="84">
        <f>E15+E16</f>
        <v>1917</v>
      </c>
      <c r="F17" s="84">
        <f t="shared" si="0"/>
        <v>1723</v>
      </c>
      <c r="G17" s="77">
        <f t="shared" si="2"/>
        <v>888.144329896907</v>
      </c>
      <c r="H17" s="72" t="s">
        <v>372</v>
      </c>
      <c r="I17" s="76">
        <f t="shared" ref="E17:L17" si="4">I15+I16</f>
        <v>161</v>
      </c>
      <c r="J17" s="76">
        <f t="shared" si="4"/>
        <v>194</v>
      </c>
      <c r="K17" s="77">
        <f t="shared" si="4"/>
        <v>1663.64</v>
      </c>
      <c r="L17" s="76">
        <f t="shared" si="4"/>
        <v>1917</v>
      </c>
      <c r="M17" s="76">
        <f t="shared" si="3"/>
        <v>1723</v>
      </c>
      <c r="N17" s="77">
        <f>M17/J17*100</f>
        <v>888.144329896907</v>
      </c>
      <c r="O17" s="55"/>
      <c r="P17" s="55"/>
      <c r="Q17" s="55"/>
    </row>
    <row r="18" s="51" customFormat="1" ht="15" spans="1:17">
      <c r="A18" s="78"/>
      <c r="B18" s="79"/>
      <c r="C18" s="78"/>
      <c r="D18" s="78"/>
      <c r="E18" s="85"/>
      <c r="F18" s="85"/>
      <c r="G18" s="86"/>
      <c r="H18" s="85"/>
      <c r="I18" s="79"/>
      <c r="J18" s="85"/>
      <c r="K18" s="85"/>
      <c r="L18" s="85"/>
      <c r="M18" s="85"/>
      <c r="N18" s="91"/>
      <c r="O18" s="55"/>
      <c r="P18" s="55"/>
      <c r="Q18" s="55"/>
    </row>
    <row r="19" s="51" customFormat="1" ht="15" spans="1:17">
      <c r="A19" s="55"/>
      <c r="B19" s="56"/>
      <c r="C19" s="55"/>
      <c r="D19" s="55"/>
      <c r="E19" s="55"/>
      <c r="F19" s="55"/>
      <c r="G19" s="57"/>
      <c r="H19" s="55"/>
      <c r="I19" s="56"/>
      <c r="J19" s="55"/>
      <c r="K19" s="55"/>
      <c r="L19" s="55"/>
      <c r="M19" s="55"/>
      <c r="N19" s="58"/>
      <c r="O19" s="55"/>
      <c r="P19" s="55"/>
      <c r="Q19" s="55"/>
    </row>
    <row r="20" s="51" customFormat="1" ht="15" spans="1:17">
      <c r="A20" s="55"/>
      <c r="B20" s="56"/>
      <c r="C20" s="55"/>
      <c r="D20" s="55"/>
      <c r="E20" s="55"/>
      <c r="F20" s="55"/>
      <c r="G20" s="57"/>
      <c r="H20" s="55"/>
      <c r="I20" s="56"/>
      <c r="J20" s="55"/>
      <c r="K20" s="55"/>
      <c r="L20" s="55"/>
      <c r="M20" s="55"/>
      <c r="N20" s="58"/>
      <c r="O20" s="55"/>
      <c r="P20" s="55"/>
      <c r="Q20" s="55"/>
    </row>
    <row r="21" s="51" customFormat="1" ht="15" spans="1:17">
      <c r="A21" s="55"/>
      <c r="B21" s="56"/>
      <c r="C21" s="55"/>
      <c r="D21" s="55"/>
      <c r="E21" s="55"/>
      <c r="F21" s="55"/>
      <c r="G21" s="57"/>
      <c r="H21" s="55"/>
      <c r="I21" s="56"/>
      <c r="J21" s="55"/>
      <c r="K21" s="55"/>
      <c r="L21" s="55"/>
      <c r="M21" s="55"/>
      <c r="N21" s="58"/>
      <c r="O21" s="55"/>
      <c r="P21" s="55"/>
      <c r="Q21" s="55"/>
    </row>
    <row r="22" s="51" customFormat="1" ht="15" spans="1:17">
      <c r="A22" s="55"/>
      <c r="B22" s="56"/>
      <c r="C22" s="55"/>
      <c r="D22" s="55"/>
      <c r="E22" s="55"/>
      <c r="F22" s="55"/>
      <c r="G22" s="57"/>
      <c r="H22" s="55"/>
      <c r="I22" s="56"/>
      <c r="J22" s="55"/>
      <c r="K22" s="55"/>
      <c r="L22" s="55"/>
      <c r="M22" s="55"/>
      <c r="N22" s="58"/>
      <c r="O22" s="55"/>
      <c r="P22" s="55"/>
      <c r="Q22" s="55"/>
    </row>
    <row r="23" s="51" customFormat="1" ht="15" spans="1:17">
      <c r="A23" s="55"/>
      <c r="B23" s="56"/>
      <c r="C23" s="55"/>
      <c r="D23" s="55"/>
      <c r="E23" s="55"/>
      <c r="F23" s="55"/>
      <c r="G23" s="57"/>
      <c r="H23" s="55"/>
      <c r="I23" s="56"/>
      <c r="J23" s="55"/>
      <c r="K23" s="55"/>
      <c r="L23" s="55"/>
      <c r="M23" s="55"/>
      <c r="N23" s="58"/>
      <c r="O23" s="55"/>
      <c r="P23" s="55"/>
      <c r="Q23" s="55"/>
    </row>
    <row r="24" s="51" customFormat="1" ht="15" spans="1:17">
      <c r="A24" s="55"/>
      <c r="B24" s="56"/>
      <c r="C24" s="55"/>
      <c r="D24" s="55"/>
      <c r="E24" s="55"/>
      <c r="F24" s="55"/>
      <c r="G24" s="57"/>
      <c r="H24" s="55"/>
      <c r="I24" s="56"/>
      <c r="J24" s="55"/>
      <c r="K24" s="55"/>
      <c r="L24" s="55"/>
      <c r="M24" s="55"/>
      <c r="N24" s="58"/>
      <c r="O24" s="55"/>
      <c r="P24" s="55"/>
      <c r="Q24" s="55"/>
    </row>
    <row r="25" s="51" customFormat="1" ht="15" spans="1:19">
      <c r="A25" s="55"/>
      <c r="B25" s="56"/>
      <c r="C25" s="55"/>
      <c r="D25" s="55"/>
      <c r="E25" s="55"/>
      <c r="F25" s="55"/>
      <c r="G25" s="57"/>
      <c r="H25" s="55"/>
      <c r="I25" s="56"/>
      <c r="J25" s="55"/>
      <c r="K25" s="55"/>
      <c r="L25" s="55"/>
      <c r="M25" s="55"/>
      <c r="N25" s="58"/>
      <c r="O25" s="55"/>
      <c r="P25" s="55"/>
      <c r="Q25" s="55"/>
      <c r="S25" s="55"/>
    </row>
    <row r="26" s="50" customFormat="1" ht="15" spans="1:20">
      <c r="A26" s="55"/>
      <c r="B26" s="56"/>
      <c r="C26" s="55"/>
      <c r="D26" s="55"/>
      <c r="E26" s="55"/>
      <c r="F26" s="55"/>
      <c r="G26" s="57"/>
      <c r="H26" s="55"/>
      <c r="I26" s="56"/>
      <c r="J26" s="55"/>
      <c r="K26" s="55"/>
      <c r="L26" s="55"/>
      <c r="M26" s="55"/>
      <c r="N26" s="58"/>
      <c r="O26" s="55"/>
      <c r="P26" s="55"/>
      <c r="Q26" s="55"/>
      <c r="T26" s="55"/>
    </row>
    <row r="27" s="52" customFormat="1" spans="1:16">
      <c r="A27" s="55"/>
      <c r="B27" s="56"/>
      <c r="C27" s="55"/>
      <c r="D27" s="55"/>
      <c r="E27" s="55"/>
      <c r="F27" s="55"/>
      <c r="G27" s="57"/>
      <c r="H27" s="55"/>
      <c r="I27" s="56"/>
      <c r="J27" s="55"/>
      <c r="K27" s="55"/>
      <c r="L27" s="55"/>
      <c r="M27" s="55"/>
      <c r="N27" s="58"/>
      <c r="O27" s="55"/>
      <c r="P27" s="55"/>
    </row>
    <row r="28" s="52" customFormat="1" spans="1:16">
      <c r="A28" s="55"/>
      <c r="B28" s="56"/>
      <c r="C28" s="55"/>
      <c r="D28" s="55"/>
      <c r="E28" s="55"/>
      <c r="F28" s="55"/>
      <c r="G28" s="57"/>
      <c r="H28" s="55"/>
      <c r="I28" s="56"/>
      <c r="J28" s="55"/>
      <c r="K28" s="55"/>
      <c r="L28" s="55"/>
      <c r="M28" s="55"/>
      <c r="N28" s="58"/>
      <c r="O28" s="55"/>
      <c r="P28" s="55"/>
    </row>
    <row r="29" s="52" customFormat="1" spans="1:16">
      <c r="A29" s="55"/>
      <c r="B29" s="56"/>
      <c r="C29" s="55"/>
      <c r="D29" s="55"/>
      <c r="E29" s="55"/>
      <c r="F29" s="55"/>
      <c r="G29" s="57"/>
      <c r="H29" s="55"/>
      <c r="I29" s="56"/>
      <c r="J29" s="55"/>
      <c r="K29" s="55"/>
      <c r="L29" s="55"/>
      <c r="M29" s="55"/>
      <c r="N29" s="58"/>
      <c r="O29" s="55"/>
      <c r="P29" s="55"/>
    </row>
    <row r="30" s="52" customFormat="1" spans="1:17">
      <c r="A30" s="55"/>
      <c r="B30" s="56"/>
      <c r="C30" s="55"/>
      <c r="D30" s="55"/>
      <c r="E30" s="55"/>
      <c r="F30" s="55"/>
      <c r="G30" s="57"/>
      <c r="H30" s="55"/>
      <c r="I30" s="56"/>
      <c r="J30" s="55"/>
      <c r="K30" s="55"/>
      <c r="L30" s="55"/>
      <c r="M30" s="55"/>
      <c r="N30" s="58"/>
      <c r="O30" s="55"/>
      <c r="P30" s="55"/>
      <c r="Q30" s="55"/>
    </row>
    <row r="31" s="52" customFormat="1" spans="1:17">
      <c r="A31" s="55"/>
      <c r="B31" s="56"/>
      <c r="C31" s="55"/>
      <c r="D31" s="55"/>
      <c r="E31" s="55"/>
      <c r="F31" s="55"/>
      <c r="G31" s="57"/>
      <c r="H31" s="55"/>
      <c r="I31" s="56"/>
      <c r="J31" s="55"/>
      <c r="K31" s="55"/>
      <c r="L31" s="55"/>
      <c r="M31" s="55"/>
      <c r="N31" s="58"/>
      <c r="O31" s="55"/>
      <c r="P31" s="55"/>
      <c r="Q31" s="55"/>
    </row>
    <row r="32" s="53" customFormat="1" ht="22.5" spans="1:20">
      <c r="A32" s="55"/>
      <c r="B32" s="56"/>
      <c r="C32" s="55"/>
      <c r="D32" s="55"/>
      <c r="E32" s="55"/>
      <c r="F32" s="55"/>
      <c r="G32" s="57"/>
      <c r="H32" s="55"/>
      <c r="I32" s="56"/>
      <c r="J32" s="55"/>
      <c r="K32" s="55"/>
      <c r="L32" s="55"/>
      <c r="M32" s="55"/>
      <c r="N32" s="58"/>
      <c r="O32" s="55"/>
      <c r="P32" s="55"/>
      <c r="Q32" s="55"/>
      <c r="R32" s="55"/>
      <c r="S32" s="55"/>
      <c r="T32" s="55"/>
    </row>
    <row r="33" s="53" customFormat="1" ht="22.5" spans="1:20">
      <c r="A33" s="55"/>
      <c r="B33" s="56"/>
      <c r="C33" s="55"/>
      <c r="D33" s="55"/>
      <c r="E33" s="55"/>
      <c r="F33" s="55"/>
      <c r="G33" s="57"/>
      <c r="H33" s="55"/>
      <c r="I33" s="56"/>
      <c r="J33" s="55"/>
      <c r="K33" s="55"/>
      <c r="L33" s="55"/>
      <c r="M33" s="55"/>
      <c r="N33" s="58"/>
      <c r="O33" s="55"/>
      <c r="P33" s="55"/>
      <c r="Q33" s="55"/>
      <c r="R33" s="55"/>
      <c r="S33" s="55"/>
      <c r="T33" s="55"/>
    </row>
    <row r="34" s="53" customFormat="1" ht="22.5" spans="1:20">
      <c r="A34" s="55"/>
      <c r="B34" s="56"/>
      <c r="C34" s="55"/>
      <c r="D34" s="55"/>
      <c r="E34" s="55"/>
      <c r="F34" s="55"/>
      <c r="G34" s="57"/>
      <c r="H34" s="55"/>
      <c r="I34" s="56"/>
      <c r="J34" s="55"/>
      <c r="K34" s="55"/>
      <c r="L34" s="55"/>
      <c r="M34" s="55"/>
      <c r="N34" s="58"/>
      <c r="O34" s="55"/>
      <c r="P34" s="55"/>
      <c r="Q34" s="55"/>
      <c r="R34" s="55"/>
      <c r="S34" s="55"/>
      <c r="T34" s="55"/>
    </row>
    <row r="35" s="54" customFormat="1" spans="1:20">
      <c r="A35" s="55"/>
      <c r="B35" s="56"/>
      <c r="C35" s="55"/>
      <c r="D35" s="55"/>
      <c r="E35" s="55"/>
      <c r="F35" s="55"/>
      <c r="G35" s="57"/>
      <c r="H35" s="55"/>
      <c r="I35" s="56"/>
      <c r="J35" s="55"/>
      <c r="K35" s="55"/>
      <c r="L35" s="55"/>
      <c r="M35" s="55"/>
      <c r="N35" s="58"/>
      <c r="O35" s="55"/>
      <c r="P35" s="55"/>
      <c r="Q35" s="55"/>
      <c r="R35" s="55"/>
      <c r="S35" s="55"/>
      <c r="T35" s="55"/>
    </row>
    <row r="36" s="54" customFormat="1" spans="1:22">
      <c r="A36" s="55"/>
      <c r="B36" s="56"/>
      <c r="C36" s="55"/>
      <c r="D36" s="55"/>
      <c r="E36" s="55"/>
      <c r="F36" s="55"/>
      <c r="G36" s="57"/>
      <c r="H36" s="55"/>
      <c r="I36" s="56"/>
      <c r="J36" s="55"/>
      <c r="K36" s="55"/>
      <c r="L36" s="55"/>
      <c r="M36" s="55"/>
      <c r="N36" s="58"/>
      <c r="O36" s="55"/>
      <c r="P36" s="55"/>
      <c r="Q36" s="55"/>
      <c r="R36" s="55"/>
      <c r="S36" s="55"/>
      <c r="T36" s="55"/>
      <c r="V36" s="55"/>
    </row>
    <row r="37" s="54" customFormat="1" spans="1:20">
      <c r="A37" s="55"/>
      <c r="B37" s="56"/>
      <c r="C37" s="55"/>
      <c r="D37" s="55"/>
      <c r="E37" s="55"/>
      <c r="F37" s="55"/>
      <c r="G37" s="57"/>
      <c r="H37" s="55"/>
      <c r="I37" s="56"/>
      <c r="J37" s="55"/>
      <c r="K37" s="55"/>
      <c r="L37" s="55"/>
      <c r="M37" s="55"/>
      <c r="N37" s="58"/>
      <c r="O37" s="55"/>
      <c r="P37" s="55"/>
      <c r="Q37" s="55"/>
      <c r="R37" s="55"/>
      <c r="S37" s="55"/>
      <c r="T37" s="55"/>
    </row>
    <row r="38" s="54" customFormat="1" spans="1:20">
      <c r="A38" s="55"/>
      <c r="B38" s="56"/>
      <c r="C38" s="55"/>
      <c r="D38" s="55"/>
      <c r="E38" s="55"/>
      <c r="F38" s="55"/>
      <c r="G38" s="57"/>
      <c r="H38" s="55"/>
      <c r="I38" s="56"/>
      <c r="J38" s="55"/>
      <c r="K38" s="55"/>
      <c r="L38" s="55"/>
      <c r="M38" s="55"/>
      <c r="N38" s="58"/>
      <c r="O38" s="55"/>
      <c r="P38" s="55"/>
      <c r="Q38" s="55"/>
      <c r="R38" s="55"/>
      <c r="S38" s="55"/>
      <c r="T38" s="55"/>
    </row>
    <row r="39" s="54" customFormat="1" spans="1:20">
      <c r="A39" s="55"/>
      <c r="B39" s="56"/>
      <c r="C39" s="55"/>
      <c r="D39" s="55"/>
      <c r="E39" s="55"/>
      <c r="F39" s="55"/>
      <c r="G39" s="57"/>
      <c r="H39" s="55"/>
      <c r="I39" s="56"/>
      <c r="J39" s="55"/>
      <c r="K39" s="55"/>
      <c r="L39" s="55"/>
      <c r="M39" s="55"/>
      <c r="N39" s="58"/>
      <c r="O39" s="55"/>
      <c r="P39" s="55"/>
      <c r="Q39" s="55"/>
      <c r="R39" s="55"/>
      <c r="S39" s="55"/>
      <c r="T39" s="55"/>
    </row>
    <row r="40" s="54" customFormat="1" spans="1:20">
      <c r="A40" s="55"/>
      <c r="B40" s="56"/>
      <c r="C40" s="55"/>
      <c r="D40" s="55"/>
      <c r="E40" s="55"/>
      <c r="F40" s="55"/>
      <c r="G40" s="57"/>
      <c r="H40" s="55"/>
      <c r="I40" s="56"/>
      <c r="J40" s="55"/>
      <c r="K40" s="55"/>
      <c r="L40" s="55"/>
      <c r="M40" s="55"/>
      <c r="N40" s="58"/>
      <c r="O40" s="55"/>
      <c r="P40" s="55"/>
      <c r="Q40" s="55"/>
      <c r="R40" s="55"/>
      <c r="S40" s="55"/>
      <c r="T40" s="55"/>
    </row>
    <row r="41" s="54" customFormat="1" spans="1:20">
      <c r="A41" s="55"/>
      <c r="B41" s="56"/>
      <c r="C41" s="55"/>
      <c r="D41" s="55"/>
      <c r="E41" s="55"/>
      <c r="F41" s="55"/>
      <c r="G41" s="57"/>
      <c r="H41" s="55"/>
      <c r="I41" s="56"/>
      <c r="J41" s="55"/>
      <c r="K41" s="55"/>
      <c r="L41" s="55"/>
      <c r="M41" s="55"/>
      <c r="N41" s="58"/>
      <c r="O41" s="55"/>
      <c r="P41" s="55"/>
      <c r="Q41" s="55"/>
      <c r="R41" s="55"/>
      <c r="S41" s="55"/>
      <c r="T41" s="55"/>
    </row>
    <row r="42" s="54" customFormat="1" spans="1:20">
      <c r="A42" s="55"/>
      <c r="B42" s="56"/>
      <c r="C42" s="55"/>
      <c r="D42" s="55"/>
      <c r="E42" s="55"/>
      <c r="F42" s="55"/>
      <c r="G42" s="57"/>
      <c r="H42" s="55"/>
      <c r="I42" s="56"/>
      <c r="J42" s="55"/>
      <c r="K42" s="55"/>
      <c r="L42" s="55"/>
      <c r="M42" s="55"/>
      <c r="N42" s="58"/>
      <c r="O42" s="55"/>
      <c r="P42" s="55"/>
      <c r="Q42" s="55"/>
      <c r="R42" s="55"/>
      <c r="S42" s="55"/>
      <c r="T42" s="55"/>
    </row>
    <row r="43" s="54" customFormat="1" spans="1:20">
      <c r="A43" s="55"/>
      <c r="B43" s="56"/>
      <c r="C43" s="55"/>
      <c r="D43" s="55"/>
      <c r="E43" s="55"/>
      <c r="F43" s="55"/>
      <c r="G43" s="57"/>
      <c r="H43" s="55"/>
      <c r="I43" s="56"/>
      <c r="J43" s="55"/>
      <c r="K43" s="55"/>
      <c r="L43" s="55"/>
      <c r="M43" s="55"/>
      <c r="N43" s="58"/>
      <c r="O43" s="55"/>
      <c r="P43" s="55"/>
      <c r="Q43" s="55"/>
      <c r="R43" s="55"/>
      <c r="S43" s="55"/>
      <c r="T43" s="55"/>
    </row>
    <row r="44" s="54" customFormat="1" spans="1:20">
      <c r="A44" s="55"/>
      <c r="B44" s="56"/>
      <c r="C44" s="55"/>
      <c r="D44" s="55"/>
      <c r="E44" s="55"/>
      <c r="F44" s="55"/>
      <c r="G44" s="57"/>
      <c r="H44" s="55"/>
      <c r="I44" s="56"/>
      <c r="J44" s="55"/>
      <c r="K44" s="55"/>
      <c r="L44" s="55"/>
      <c r="M44" s="55"/>
      <c r="N44" s="58"/>
      <c r="O44" s="55"/>
      <c r="P44" s="55"/>
      <c r="Q44" s="55"/>
      <c r="R44" s="55"/>
      <c r="S44" s="55"/>
      <c r="T44" s="55"/>
    </row>
    <row r="45" s="54" customFormat="1" spans="1:20">
      <c r="A45" s="55"/>
      <c r="B45" s="56"/>
      <c r="C45" s="55"/>
      <c r="D45" s="55"/>
      <c r="E45" s="55"/>
      <c r="F45" s="55"/>
      <c r="G45" s="57"/>
      <c r="H45" s="55"/>
      <c r="I45" s="56"/>
      <c r="J45" s="55"/>
      <c r="K45" s="55"/>
      <c r="L45" s="55"/>
      <c r="M45" s="55"/>
      <c r="N45" s="58"/>
      <c r="O45" s="55"/>
      <c r="P45" s="55"/>
      <c r="Q45" s="55"/>
      <c r="R45" s="55"/>
      <c r="S45" s="55"/>
      <c r="T45" s="55"/>
    </row>
    <row r="46" s="54" customFormat="1" spans="1:20">
      <c r="A46" s="55"/>
      <c r="B46" s="56"/>
      <c r="C46" s="55"/>
      <c r="D46" s="55"/>
      <c r="E46" s="55"/>
      <c r="F46" s="55"/>
      <c r="G46" s="57"/>
      <c r="H46" s="55"/>
      <c r="I46" s="56"/>
      <c r="J46" s="55"/>
      <c r="K46" s="55"/>
      <c r="L46" s="55"/>
      <c r="M46" s="55"/>
      <c r="N46" s="58"/>
      <c r="O46" s="55"/>
      <c r="P46" s="55"/>
      <c r="Q46" s="55"/>
      <c r="R46" s="55"/>
      <c r="S46" s="55"/>
      <c r="T46" s="55"/>
    </row>
    <row r="47" s="54" customFormat="1" spans="1:20">
      <c r="A47" s="55"/>
      <c r="B47" s="56"/>
      <c r="C47" s="55"/>
      <c r="D47" s="55"/>
      <c r="E47" s="55"/>
      <c r="F47" s="55"/>
      <c r="G47" s="57"/>
      <c r="H47" s="55"/>
      <c r="I47" s="56"/>
      <c r="J47" s="55"/>
      <c r="K47" s="55"/>
      <c r="L47" s="55"/>
      <c r="M47" s="55"/>
      <c r="N47" s="58"/>
      <c r="O47" s="55"/>
      <c r="P47" s="55"/>
      <c r="Q47" s="55"/>
      <c r="R47" s="55"/>
      <c r="S47" s="55"/>
      <c r="T47" s="55"/>
    </row>
    <row r="48" s="54" customFormat="1" spans="1:20">
      <c r="A48" s="55"/>
      <c r="B48" s="56"/>
      <c r="C48" s="55"/>
      <c r="D48" s="55"/>
      <c r="E48" s="55"/>
      <c r="F48" s="55"/>
      <c r="G48" s="57"/>
      <c r="H48" s="55"/>
      <c r="I48" s="56"/>
      <c r="J48" s="55"/>
      <c r="K48" s="55"/>
      <c r="L48" s="55"/>
      <c r="M48" s="55"/>
      <c r="N48" s="58"/>
      <c r="O48" s="55"/>
      <c r="P48" s="55"/>
      <c r="Q48" s="55"/>
      <c r="R48" s="55"/>
      <c r="S48" s="55"/>
      <c r="T48" s="55"/>
    </row>
    <row r="49" s="54" customFormat="1" spans="1:20">
      <c r="A49" s="55"/>
      <c r="B49" s="56"/>
      <c r="C49" s="55"/>
      <c r="D49" s="55"/>
      <c r="E49" s="55"/>
      <c r="F49" s="55"/>
      <c r="G49" s="57"/>
      <c r="H49" s="55"/>
      <c r="I49" s="56"/>
      <c r="J49" s="55"/>
      <c r="K49" s="55"/>
      <c r="L49" s="55"/>
      <c r="M49" s="55"/>
      <c r="N49" s="58"/>
      <c r="O49" s="55"/>
      <c r="P49" s="55"/>
      <c r="Q49" s="55"/>
      <c r="R49" s="55"/>
      <c r="S49" s="55"/>
      <c r="T49" s="55"/>
    </row>
    <row r="50" s="54" customFormat="1" spans="1:20">
      <c r="A50" s="55"/>
      <c r="B50" s="56"/>
      <c r="C50" s="55"/>
      <c r="D50" s="55"/>
      <c r="E50" s="55"/>
      <c r="F50" s="55"/>
      <c r="G50" s="57"/>
      <c r="H50" s="55"/>
      <c r="I50" s="56"/>
      <c r="J50" s="55"/>
      <c r="K50" s="55"/>
      <c r="L50" s="55"/>
      <c r="M50" s="55"/>
      <c r="N50" s="58"/>
      <c r="O50" s="55"/>
      <c r="P50" s="55"/>
      <c r="Q50" s="55"/>
      <c r="R50" s="55"/>
      <c r="S50" s="55"/>
      <c r="T50" s="55"/>
    </row>
    <row r="51" s="54" customFormat="1" spans="1:20">
      <c r="A51" s="55"/>
      <c r="B51" s="56"/>
      <c r="C51" s="55"/>
      <c r="D51" s="55"/>
      <c r="E51" s="55"/>
      <c r="F51" s="55"/>
      <c r="G51" s="57"/>
      <c r="H51" s="55"/>
      <c r="I51" s="56"/>
      <c r="J51" s="55"/>
      <c r="K51" s="55"/>
      <c r="L51" s="55"/>
      <c r="M51" s="55"/>
      <c r="N51" s="58"/>
      <c r="O51" s="55"/>
      <c r="P51" s="55"/>
      <c r="Q51" s="55"/>
      <c r="R51" s="55"/>
      <c r="S51" s="55"/>
      <c r="T51" s="55"/>
    </row>
    <row r="52" s="54" customFormat="1" spans="1:20">
      <c r="A52" s="55"/>
      <c r="B52" s="56"/>
      <c r="C52" s="55"/>
      <c r="D52" s="55"/>
      <c r="E52" s="55"/>
      <c r="F52" s="55"/>
      <c r="G52" s="57"/>
      <c r="H52" s="55"/>
      <c r="I52" s="56"/>
      <c r="J52" s="55"/>
      <c r="K52" s="55"/>
      <c r="L52" s="55"/>
      <c r="M52" s="55"/>
      <c r="N52" s="58"/>
      <c r="O52" s="55"/>
      <c r="P52" s="55"/>
      <c r="Q52" s="55"/>
      <c r="R52" s="55"/>
      <c r="S52" s="55"/>
      <c r="T52" s="55"/>
    </row>
  </sheetData>
  <mergeCells count="12">
    <mergeCell ref="A2:N2"/>
    <mergeCell ref="K3:O3"/>
    <mergeCell ref="A4:G4"/>
    <mergeCell ref="H4:N4"/>
    <mergeCell ref="C5:D5"/>
    <mergeCell ref="E5:G5"/>
    <mergeCell ref="J5:K5"/>
    <mergeCell ref="L5:N5"/>
    <mergeCell ref="A5:A6"/>
    <mergeCell ref="B5:B6"/>
    <mergeCell ref="H5:H6"/>
    <mergeCell ref="I5:I6"/>
  </mergeCells>
  <printOptions horizontalCentered="1"/>
  <pageMargins left="0.156944444444444" right="0.156944444444444" top="0.393055555555556" bottom="0.590277777777778" header="0.118055555555556" footer="0.314583333333333"/>
  <pageSetup paperSize="9" scale="75" orientation="landscape" useFirstPageNumber="1" horizontalDpi="600" vertic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A2" sqref="A2:C2"/>
    </sheetView>
  </sheetViews>
  <sheetFormatPr defaultColWidth="12" defaultRowHeight="13.5" outlineLevelCol="2"/>
  <cols>
    <col min="1" max="1" width="28" style="34" customWidth="1"/>
    <col min="2" max="2" width="58.3333333333333" style="34" customWidth="1"/>
    <col min="3" max="3" width="65.5" style="34" customWidth="1"/>
    <col min="4" max="4" width="18.1666666666667" style="33" customWidth="1"/>
    <col min="5" max="16384" width="12" style="33"/>
  </cols>
  <sheetData>
    <row r="1" s="33" customFormat="1" ht="18.75" spans="1:3">
      <c r="A1" s="35" t="s">
        <v>373</v>
      </c>
      <c r="B1" s="34"/>
      <c r="C1" s="34"/>
    </row>
    <row r="2" s="33" customFormat="1" ht="97.5" customHeight="1" spans="1:3">
      <c r="A2" s="36" t="s">
        <v>374</v>
      </c>
      <c r="B2" s="36"/>
      <c r="C2" s="36"/>
    </row>
    <row r="3" s="33" customFormat="1" ht="22.5" customHeight="1" spans="1:3">
      <c r="A3" s="37" t="s">
        <v>375</v>
      </c>
      <c r="B3" s="38"/>
      <c r="C3" s="39" t="s">
        <v>70</v>
      </c>
    </row>
    <row r="4" s="33" customFormat="1" ht="75.75" customHeight="1" spans="1:3">
      <c r="A4" s="40" t="s">
        <v>376</v>
      </c>
      <c r="B4" s="40" t="s">
        <v>377</v>
      </c>
      <c r="C4" s="41" t="s">
        <v>378</v>
      </c>
    </row>
    <row r="5" s="33" customFormat="1" ht="73.5" customHeight="1" spans="1:3">
      <c r="A5" s="42" t="s">
        <v>322</v>
      </c>
      <c r="B5" s="43">
        <f>SUM(B6:B7)</f>
        <v>205207</v>
      </c>
      <c r="C5" s="43">
        <f>SUM(C6:C7)</f>
        <v>217447.82</v>
      </c>
    </row>
    <row r="6" s="33" customFormat="1" ht="71.25" customHeight="1" spans="1:3">
      <c r="A6" s="42" t="s">
        <v>379</v>
      </c>
      <c r="B6" s="43">
        <v>104297</v>
      </c>
      <c r="C6" s="44">
        <v>113557.82</v>
      </c>
    </row>
    <row r="7" s="33" customFormat="1" ht="78" customHeight="1" spans="1:3">
      <c r="A7" s="42" t="s">
        <v>380</v>
      </c>
      <c r="B7" s="43">
        <v>100910</v>
      </c>
      <c r="C7" s="43">
        <v>103890</v>
      </c>
    </row>
    <row r="8" s="33" customFormat="1" spans="1:3">
      <c r="A8" s="34"/>
      <c r="B8" s="34"/>
      <c r="C8" s="34"/>
    </row>
    <row r="9" s="33" customFormat="1" spans="1:3">
      <c r="A9" s="34"/>
      <c r="B9" s="45"/>
      <c r="C9" s="34"/>
    </row>
  </sheetData>
  <mergeCells count="2">
    <mergeCell ref="A2:C2"/>
    <mergeCell ref="A10:C10"/>
  </mergeCells>
  <pageMargins left="0.700694444444444" right="0.700694444444444" top="0.751388888888889" bottom="0.751388888888889" header="0.298611111111111" footer="0.298611111111111"/>
  <pageSetup paperSize="9" orientation="landscape" horizontalDpi="6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3"/>
  <sheetViews>
    <sheetView tabSelected="1" workbookViewId="0">
      <selection activeCell="A2" sqref="A2:C2"/>
    </sheetView>
  </sheetViews>
  <sheetFormatPr defaultColWidth="11.8666666666667" defaultRowHeight="13.5"/>
  <cols>
    <col min="1" max="1" width="71.3333333333333" style="1" customWidth="1"/>
    <col min="2" max="2" width="21.8333333333333" style="1" customWidth="1"/>
    <col min="3" max="3" width="64.1666666666667" style="1" customWidth="1"/>
    <col min="4" max="4" width="25.3333333333333" style="1" customWidth="1"/>
    <col min="5" max="13" width="12" style="1"/>
    <col min="14" max="14" width="12" style="4"/>
    <col min="15" max="32" width="12" style="1"/>
    <col min="33" max="16384" width="11.8666666666667" style="1"/>
  </cols>
  <sheetData>
    <row r="1" s="1" customFormat="1" ht="18" customHeight="1" spans="1:14">
      <c r="A1" s="5" t="s">
        <v>381</v>
      </c>
      <c r="N1" s="4"/>
    </row>
    <row r="2" s="1" customFormat="1" ht="36" customHeight="1" spans="1:14">
      <c r="A2" s="6" t="s">
        <v>382</v>
      </c>
      <c r="B2" s="6"/>
      <c r="C2" s="6"/>
      <c r="N2" s="4"/>
    </row>
    <row r="3" s="1" customFormat="1" ht="19.5" customHeight="1" spans="1:14">
      <c r="A3" s="7" t="s">
        <v>375</v>
      </c>
      <c r="B3" s="8"/>
      <c r="C3" s="1" t="s">
        <v>383</v>
      </c>
      <c r="N3" s="4"/>
    </row>
    <row r="4" s="2" customFormat="1" ht="42" customHeight="1" spans="1:14">
      <c r="A4" s="9" t="s">
        <v>4</v>
      </c>
      <c r="B4" s="9" t="s">
        <v>384</v>
      </c>
      <c r="C4" s="10" t="s">
        <v>385</v>
      </c>
      <c r="N4" s="32"/>
    </row>
    <row r="5" s="1" customFormat="1" ht="20" customHeight="1" spans="1:14">
      <c r="A5" s="11" t="s">
        <v>386</v>
      </c>
      <c r="B5" s="12">
        <f>B6+B10+B12+B14+B17+B19+B23+B21</f>
        <v>30448.5</v>
      </c>
      <c r="C5" s="13"/>
      <c r="N5" s="4"/>
    </row>
    <row r="6" s="3" customFormat="1" ht="24" customHeight="1" spans="1:14">
      <c r="A6" s="14" t="s">
        <v>387</v>
      </c>
      <c r="B6" s="15">
        <f>B7+B8+B9</f>
        <v>544</v>
      </c>
      <c r="C6" s="16"/>
      <c r="N6" s="4"/>
    </row>
    <row r="7" s="3" customFormat="1" ht="24" customHeight="1" spans="1:14">
      <c r="A7" s="17" t="s">
        <v>388</v>
      </c>
      <c r="B7" s="18">
        <v>15</v>
      </c>
      <c r="C7" s="19" t="s">
        <v>389</v>
      </c>
      <c r="N7" s="4"/>
    </row>
    <row r="8" s="3" customFormat="1" ht="24" customHeight="1" spans="1:14">
      <c r="A8" s="20" t="s">
        <v>390</v>
      </c>
      <c r="B8" s="18">
        <v>139</v>
      </c>
      <c r="C8" s="19" t="s">
        <v>391</v>
      </c>
      <c r="N8" s="4"/>
    </row>
    <row r="9" s="3" customFormat="1" ht="24" customHeight="1" spans="1:14">
      <c r="A9" s="21" t="s">
        <v>392</v>
      </c>
      <c r="B9" s="18">
        <v>390</v>
      </c>
      <c r="C9" s="19" t="s">
        <v>393</v>
      </c>
      <c r="N9" s="4"/>
    </row>
    <row r="10" s="3" customFormat="1" ht="24" customHeight="1" spans="1:14">
      <c r="A10" s="14" t="s">
        <v>394</v>
      </c>
      <c r="B10" s="15">
        <f>SUM(B11:B11)</f>
        <v>3000</v>
      </c>
      <c r="C10" s="16"/>
      <c r="N10" s="4"/>
    </row>
    <row r="11" s="3" customFormat="1" ht="37" customHeight="1" spans="1:14">
      <c r="A11" s="20" t="s">
        <v>395</v>
      </c>
      <c r="B11" s="22">
        <v>3000</v>
      </c>
      <c r="C11" s="23" t="s">
        <v>396</v>
      </c>
      <c r="N11" s="4"/>
    </row>
    <row r="12" s="3" customFormat="1" ht="24" customHeight="1" spans="1:14">
      <c r="A12" s="14" t="s">
        <v>397</v>
      </c>
      <c r="B12" s="15">
        <f>SUM(B13:B13)</f>
        <v>67.5</v>
      </c>
      <c r="C12" s="16"/>
      <c r="N12" s="4"/>
    </row>
    <row r="13" s="3" customFormat="1" ht="24" customHeight="1" spans="1:14">
      <c r="A13" s="20" t="s">
        <v>398</v>
      </c>
      <c r="B13" s="24">
        <v>67.5</v>
      </c>
      <c r="C13" s="19" t="s">
        <v>399</v>
      </c>
      <c r="N13" s="4"/>
    </row>
    <row r="14" s="3" customFormat="1" ht="24" customHeight="1" spans="1:14">
      <c r="A14" s="14" t="s">
        <v>400</v>
      </c>
      <c r="B14" s="15">
        <f>SUM(B15:C16)</f>
        <v>2222</v>
      </c>
      <c r="C14" s="16"/>
      <c r="N14" s="4"/>
    </row>
    <row r="15" s="3" customFormat="1" ht="40" customHeight="1" spans="1:14">
      <c r="A15" s="20" t="s">
        <v>401</v>
      </c>
      <c r="B15" s="24">
        <v>200</v>
      </c>
      <c r="C15" s="23" t="s">
        <v>402</v>
      </c>
      <c r="N15" s="4"/>
    </row>
    <row r="16" s="3" customFormat="1" ht="24" customHeight="1" spans="1:14">
      <c r="A16" s="21" t="s">
        <v>403</v>
      </c>
      <c r="B16" s="25">
        <v>2022</v>
      </c>
      <c r="C16" s="23" t="s">
        <v>404</v>
      </c>
      <c r="N16" s="4"/>
    </row>
    <row r="17" s="1" customFormat="1" ht="24" customHeight="1" spans="1:14">
      <c r="A17" s="14" t="s">
        <v>405</v>
      </c>
      <c r="B17" s="15">
        <f>B18</f>
        <v>4155</v>
      </c>
      <c r="C17" s="26"/>
      <c r="N17" s="4"/>
    </row>
    <row r="18" s="1" customFormat="1" ht="24" customHeight="1" spans="1:14">
      <c r="A18" s="20" t="s">
        <v>406</v>
      </c>
      <c r="B18" s="24">
        <v>4155</v>
      </c>
      <c r="C18" s="23" t="s">
        <v>407</v>
      </c>
      <c r="N18" s="4"/>
    </row>
    <row r="19" s="1" customFormat="1" ht="24" customHeight="1" spans="1:14">
      <c r="A19" s="14" t="s">
        <v>408</v>
      </c>
      <c r="B19" s="15">
        <f>B20</f>
        <v>63</v>
      </c>
      <c r="C19" s="26"/>
      <c r="N19" s="4"/>
    </row>
    <row r="20" s="1" customFormat="1" ht="24" customHeight="1" spans="1:14">
      <c r="A20" s="27" t="s">
        <v>409</v>
      </c>
      <c r="B20" s="24">
        <v>63</v>
      </c>
      <c r="C20" s="23" t="s">
        <v>410</v>
      </c>
      <c r="N20" s="4"/>
    </row>
    <row r="21" s="1" customFormat="1" ht="24" customHeight="1" spans="1:14">
      <c r="A21" s="28" t="s">
        <v>411</v>
      </c>
      <c r="B21" s="25">
        <v>1230</v>
      </c>
      <c r="C21" s="23"/>
      <c r="N21" s="4"/>
    </row>
    <row r="22" s="1" customFormat="1" ht="24" customHeight="1" spans="1:14">
      <c r="A22" s="29" t="s">
        <v>412</v>
      </c>
      <c r="B22" s="25">
        <v>1230</v>
      </c>
      <c r="C22" s="23" t="s">
        <v>413</v>
      </c>
      <c r="N22" s="4"/>
    </row>
    <row r="23" s="1" customFormat="1" ht="24" customHeight="1" spans="1:14">
      <c r="A23" s="14" t="s">
        <v>414</v>
      </c>
      <c r="B23" s="15">
        <f>SUM(B24:B28)</f>
        <v>19167</v>
      </c>
      <c r="C23" s="30"/>
      <c r="N23" s="4"/>
    </row>
    <row r="24" s="1" customFormat="1" ht="46" customHeight="1" spans="1:14">
      <c r="A24" s="31" t="s">
        <v>415</v>
      </c>
      <c r="B24" s="25">
        <v>400</v>
      </c>
      <c r="C24" s="23" t="s">
        <v>416</v>
      </c>
      <c r="N24" s="4"/>
    </row>
    <row r="25" s="1" customFormat="1" ht="40" customHeight="1" spans="1:14">
      <c r="A25" s="31" t="s">
        <v>417</v>
      </c>
      <c r="B25" s="25">
        <v>2700</v>
      </c>
      <c r="C25" s="30" t="s">
        <v>416</v>
      </c>
      <c r="N25" s="4"/>
    </row>
    <row r="26" s="1" customFormat="1" ht="43" customHeight="1" spans="1:14">
      <c r="A26" s="31" t="s">
        <v>418</v>
      </c>
      <c r="B26" s="25">
        <v>14400</v>
      </c>
      <c r="C26" s="30" t="s">
        <v>416</v>
      </c>
      <c r="N26" s="4"/>
    </row>
    <row r="27" s="1" customFormat="1" ht="45" customHeight="1" spans="1:14">
      <c r="A27" s="31" t="s">
        <v>419</v>
      </c>
      <c r="B27" s="25">
        <v>1000</v>
      </c>
      <c r="C27" s="30" t="s">
        <v>416</v>
      </c>
      <c r="N27" s="4"/>
    </row>
    <row r="28" s="1" customFormat="1" ht="50" customHeight="1" spans="1:14">
      <c r="A28" s="31" t="s">
        <v>420</v>
      </c>
      <c r="B28" s="25">
        <v>667</v>
      </c>
      <c r="C28" s="30" t="s">
        <v>416</v>
      </c>
      <c r="N28" s="4"/>
    </row>
    <row r="29" s="1" customFormat="1" spans="14:14">
      <c r="N29" s="4"/>
    </row>
    <row r="30" s="1" customFormat="1" spans="14:14">
      <c r="N30" s="4"/>
    </row>
    <row r="31" s="1" customFormat="1" spans="14:14">
      <c r="N31" s="4"/>
    </row>
    <row r="32" s="1" customFormat="1" spans="14:14">
      <c r="N32" s="4"/>
    </row>
    <row r="33" s="1" customFormat="1" spans="14:14">
      <c r="N33" s="4"/>
    </row>
    <row r="34" s="1" customFormat="1" spans="14:14">
      <c r="N34" s="4"/>
    </row>
    <row r="35" s="1" customFormat="1" spans="14:14">
      <c r="N35" s="4"/>
    </row>
    <row r="36" s="1" customFormat="1" spans="14:14">
      <c r="N36" s="4"/>
    </row>
    <row r="37" s="1" customFormat="1" spans="14:14">
      <c r="N37" s="4"/>
    </row>
    <row r="38" s="1" customFormat="1" spans="14:14">
      <c r="N38" s="4"/>
    </row>
    <row r="39" s="1" customFormat="1" spans="14:14">
      <c r="N39" s="4"/>
    </row>
    <row r="40" s="1" customFormat="1" spans="14:14">
      <c r="N40" s="4"/>
    </row>
    <row r="41" s="1" customFormat="1" spans="14:14">
      <c r="N41" s="4"/>
    </row>
    <row r="42" s="1" customFormat="1" spans="14:14">
      <c r="N42" s="4"/>
    </row>
    <row r="43" s="1" customFormat="1" spans="14:14">
      <c r="N43" s="4"/>
    </row>
    <row r="44" s="1" customFormat="1" spans="14:14">
      <c r="N44" s="4"/>
    </row>
    <row r="45" s="1" customFormat="1" spans="14:14">
      <c r="N45" s="4"/>
    </row>
    <row r="46" s="1" customFormat="1" spans="14:14">
      <c r="N46" s="4"/>
    </row>
    <row r="47" s="1" customFormat="1" spans="14:14">
      <c r="N47" s="4"/>
    </row>
    <row r="48" s="1" customFormat="1" spans="14:14">
      <c r="N48" s="4"/>
    </row>
    <row r="49" s="1" customFormat="1" spans="14:14">
      <c r="N49" s="4"/>
    </row>
    <row r="50" s="1" customFormat="1" spans="14:14">
      <c r="N50" s="4"/>
    </row>
    <row r="51" s="1" customFormat="1" spans="14:14">
      <c r="N51" s="4"/>
    </row>
    <row r="52" s="1" customFormat="1" spans="14:14">
      <c r="N52" s="4"/>
    </row>
    <row r="53" s="1" customFormat="1" spans="14:14">
      <c r="N53" s="4"/>
    </row>
    <row r="54" s="1" customFormat="1" spans="14:14">
      <c r="N54" s="4"/>
    </row>
    <row r="55" s="1" customFormat="1" spans="14:14">
      <c r="N55" s="4"/>
    </row>
    <row r="56" s="1" customFormat="1" spans="14:14">
      <c r="N56" s="4"/>
    </row>
    <row r="57" s="1" customFormat="1" spans="14:14">
      <c r="N57" s="4"/>
    </row>
    <row r="58" s="1" customFormat="1" spans="10:14">
      <c r="J58" s="4"/>
      <c r="N58" s="4"/>
    </row>
    <row r="59" s="1" customFormat="1" spans="10:14">
      <c r="J59" s="4"/>
      <c r="L59" s="4"/>
      <c r="N59" s="4"/>
    </row>
    <row r="60" s="1" customFormat="1" spans="10:14">
      <c r="J60" s="4"/>
      <c r="N60" s="4"/>
    </row>
    <row r="61" s="1" customFormat="1" ht="16" customHeight="1" spans="14:14">
      <c r="N61" s="4"/>
    </row>
    <row r="62" s="1" customFormat="1" spans="14:14">
      <c r="N62" s="4"/>
    </row>
    <row r="63" s="1" customFormat="1" spans="14:14">
      <c r="N63" s="4"/>
    </row>
  </sheetData>
  <mergeCells count="1">
    <mergeCell ref="A2:C2"/>
  </mergeCells>
  <pageMargins left="0.700694444444445" right="0.700694444444445" top="0.751388888888889" bottom="0.751388888888889" header="0.298611111111111" footer="0.298611111111111"/>
  <pageSetup paperSize="9" orientation="landscape" horizontalDpi="6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www.xunchi.com</Company>
  <Application>Microsoft Excel</Application>
  <HeadingPairs>
    <vt:vector size="2" baseType="variant">
      <vt:variant>
        <vt:lpstr>工作表</vt:lpstr>
      </vt:variant>
      <vt:variant>
        <vt:i4>9</vt:i4>
      </vt:variant>
    </vt:vector>
  </HeadingPairs>
  <TitlesOfParts>
    <vt:vector size="9" baseType="lpstr">
      <vt:lpstr>财政收入表</vt:lpstr>
      <vt:lpstr>平衡表</vt:lpstr>
      <vt:lpstr>公共预算支出明细表</vt:lpstr>
      <vt:lpstr>政府性基金基本平衡表</vt:lpstr>
      <vt:lpstr>基金调整明细表</vt:lpstr>
      <vt:lpstr>社会保险基金预算调整表</vt:lpstr>
      <vt:lpstr>国有资本经营预算调整表</vt:lpstr>
      <vt:lpstr>债务限额和余额 </vt:lpstr>
      <vt:lpstr>新增政府债券安排表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gxxc</cp:lastModifiedBy>
  <dcterms:created xsi:type="dcterms:W3CDTF">2015-11-25T20:35:00Z</dcterms:created>
  <cp:lastPrinted>2021-11-29T20:32:00Z</cp:lastPrinted>
  <dcterms:modified xsi:type="dcterms:W3CDTF">2024-03-21T10:37:13Z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y fmtid="{D5CDD505-2E9C-101B-9397-08002B2CF9AE}" pid="3" name="ICV">
    <vt:lpwstr>A92CEC5F59BA4B4DBFAE9AA5C9B463FA_13</vt:lpwstr>
  </property>
</Properties>
</file>